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_Compartilhado\Projetos\25 - Metas e ODS\GT\Relatório de atividades\"/>
    </mc:Choice>
  </mc:AlternateContent>
  <bookViews>
    <workbookView xWindow="0" yWindow="0" windowWidth="24000" windowHeight="96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<sst xmlns="http://schemas.openxmlformats.org/spreadsheetml/2006/main" count="72" uniqueCount="70">
  <si>
    <t> Atributos de valor para a sociedade</t>
  </si>
  <si>
    <t>Credibilidade</t>
  </si>
  <si>
    <t>Celeridade</t>
  </si>
  <si>
    <t>Modernidade</t>
  </si>
  <si>
    <t>Acessibilidade</t>
  </si>
  <si>
    <t>Transparência e Controle Social</t>
  </si>
  <si>
    <t>Responsabilidade Social e Ambiental</t>
  </si>
  <si>
    <t>Imparcialidade</t>
  </si>
  <si>
    <t>Ética</t>
  </si>
  <si>
    <t>Probidade</t>
  </si>
  <si>
    <t>Efetividade na prestação jurisdicional</t>
  </si>
  <si>
    <t>Garantia dos direitos de cidadania</t>
  </si>
  <si>
    <t>Combate à corrupção e à improbidade administrativa</t>
  </si>
  <si>
    <t>Celeridade e produtividade na prestação jurisdicional</t>
  </si>
  <si>
    <t>Adoção de soluções alternativas de conflito</t>
  </si>
  <si>
    <t>Gestão das demandas repetitivas e dos grandes litigantes</t>
  </si>
  <si>
    <t>Impulso às execuções fiscais, cíveis e trabalhistas</t>
  </si>
  <si>
    <t>Aprimoramento da gestão da justiça criminal</t>
  </si>
  <si>
    <t>Fortalecimento da segurança do processo eleitoral</t>
  </si>
  <si>
    <t>Melhoria da Gestão de Pessoas</t>
  </si>
  <si>
    <t>Aperfeiçoamento da Gestão de Custos</t>
  </si>
  <si>
    <t>Instituição da Governança Judiciária</t>
  </si>
  <si>
    <t>Melhoria da Infraestrutura e Governança de TI</t>
  </si>
  <si>
    <t>ODS</t>
  </si>
  <si>
    <r>
      <t>Missão do Poder Judiciário:</t>
    </r>
    <r>
      <rPr>
        <sz val="11"/>
        <color theme="1"/>
        <rFont val="Calibri"/>
        <family val="2"/>
        <scheme val="minor"/>
      </rPr>
      <t> Realizar Justiça.</t>
    </r>
  </si>
  <si>
    <t>Descrição: Fortalecer o Estado Democrático e fomentar a construção de uma sociedade livre, justa e solidária, por meio de uma efetiva prestação jurisdicional.</t>
  </si>
  <si>
    <r>
      <t>Visão do Poder Judiciário</t>
    </r>
    <r>
      <rPr>
        <sz val="11"/>
        <color theme="1"/>
        <rFont val="Calibri"/>
        <family val="2"/>
        <scheme val="minor"/>
      </rPr>
      <t>: Ser reconhecido pela sociedade como instrumento efetivo de justiça, equidade e paz social.</t>
    </r>
  </si>
  <si>
    <t>Descrição: ter credibilidade e ser reconhecido como um Poder célere, acessível, responsável, imparcial, efetivo e justo, que busca o ideal democrático e promove a paz social, garantindo o exercício pleno dos direitos de cidadania.</t>
  </si>
  <si>
    <t>META 1</t>
  </si>
  <si>
    <t>META 2</t>
  </si>
  <si>
    <t>META 3</t>
  </si>
  <si>
    <t>META 4</t>
  </si>
  <si>
    <t>META 5</t>
  </si>
  <si>
    <t>META 6</t>
  </si>
  <si>
    <t>META 7</t>
  </si>
  <si>
    <t>META 8</t>
  </si>
  <si>
    <t>META</t>
  </si>
  <si>
    <t>Julgar mais processos que os distribuídos (todos os segmentos)</t>
  </si>
  <si>
    <t>Julgar processos mais antigos (Todos os segmentos)</t>
  </si>
  <si>
    <t xml:space="preserve">Estimular a conciliação (Justiça Federal, Justiça do Trabalho e Justiça Estadual) </t>
  </si>
  <si>
    <t xml:space="preserve">Priorizar o julgamento dos processos relativos a crimes contra a administração pública, à improbidade administrativa e aos ilícitos eleitorais (STJ, Justiça Estadual, Justiça Federal, Justiça Eleitoral, e Justiça Militar da União e dos Estados) </t>
  </si>
  <si>
    <t>Impulsionar processos à execução (Justiça Federal e Justiça do trabalho)</t>
  </si>
  <si>
    <t>Priorizar o julgamento das ações coletivas (STJ, TST, Justiça Estadual, Justiça Federal e Justiça do Trabalho)</t>
  </si>
  <si>
    <t>Priorizar o julgamento dos processos dos maiores litigantes e dos recursos repetitivos (STJ, TST, Justiça do Trabalho)</t>
  </si>
  <si>
    <t>Priorizar o julgamento dos processos relacionados ao feminicídio e à violência doméstica e familiar contra as mulheres (Justiça Estadual)</t>
  </si>
  <si>
    <t>DESCRIÇÃO</t>
  </si>
  <si>
    <t>Link: Estratégia Nacional 2015-2020</t>
  </si>
  <si>
    <t>Link: Macrodesafios do Poder Judiciário</t>
  </si>
  <si>
    <t>Erradicação da pobreza</t>
  </si>
  <si>
    <t>Fome Zero e Agricultura Sustentável</t>
  </si>
  <si>
    <t>Sáude e Bem-Estar</t>
  </si>
  <si>
    <t>Educação de Qualidade</t>
  </si>
  <si>
    <t>Igualdade de Gênero</t>
  </si>
  <si>
    <t>Água Potável e Saneamento</t>
  </si>
  <si>
    <t>Energia Limpa e Acessível</t>
  </si>
  <si>
    <t>Trabalho Decente e Crescimento Econômico</t>
  </si>
  <si>
    <t>Indústria, Inovação e Infraestrutura</t>
  </si>
  <si>
    <t>Redução das Desigualdades</t>
  </si>
  <si>
    <t>Cidades e Comunidades Sustentáveis</t>
  </si>
  <si>
    <t>Consumo e Produção Responsáveis</t>
  </si>
  <si>
    <t>Ação Contra a Mudança Global do Clima</t>
  </si>
  <si>
    <t>Vida na Água</t>
  </si>
  <si>
    <t>Vida Terrestre</t>
  </si>
  <si>
    <t>Paz, Justiça e Instituições Eficazes</t>
  </si>
  <si>
    <t>Parcerias e Meios de Implementação</t>
  </si>
  <si>
    <t>Objetivos de Desenvolvimento Sustentável ODS</t>
  </si>
  <si>
    <t>ESTRATÉGIA NACIONAL 2015–2020</t>
  </si>
  <si>
    <t>METAS NACIONAIS ANO 2019</t>
  </si>
  <si>
    <t>MACROSDESAFIOS</t>
  </si>
  <si>
    <t>Os Objetivos de Desenvolvimento Sustentável da Agenda 2030 e o Poder Judiciário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</si>
</sst>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rgb="FFFFFFCC"/>
        </stop>
      </gradientFill>
    </fill>
    <fill>
      <gradientFill degree="90">
        <stop position="0">
          <color theme="0"/>
        </stop>
        <stop position="1">
          <color rgb="FFE62C00"/>
        </stop>
      </gradientFill>
    </fill>
    <fill>
      <gradientFill degree="90">
        <stop position="0">
          <color theme="0"/>
        </stop>
        <stop position="1">
          <color rgb="FFF96459"/>
        </stop>
      </gradient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96459"/>
      <color rgb="FFDBEEFD"/>
      <color rgb="FFFFFFCC"/>
      <color rgb="FFE21E64"/>
      <color rgb="FFFF3300"/>
      <color rgb="FFFF0000"/>
      <color rgb="FFE62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ODS e o Poder Judiciário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8FC-4980-B272-00569837A10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88FC-4980-B272-00569837A10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8FC-4980-B272-00569837A10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88FC-4980-B272-00569837A10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8FC-4980-B272-00569837A10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88FC-4980-B272-00569837A10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88FC-4980-B272-00569837A10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88FC-4980-B272-00569837A10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88FC-4980-B272-00569837A10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88FC-4980-B272-00569837A10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88FC-4980-B272-00569837A10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C-88FC-4980-B272-00569837A10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88FC-4980-B272-00569837A10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E-88FC-4980-B272-00569837A10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88FC-4980-B272-00569837A10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0-88FC-4980-B272-00569837A10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88FC-4980-B272-00569837A10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8FC-4980-B272-00569837A10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88FC-4980-B272-00569837A10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8FC-4980-B272-00569837A10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88FC-4980-B272-00569837A10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8FC-4980-B272-00569837A10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88FC-4980-B272-00569837A107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88FC-4980-B272-00569837A107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88FC-4980-B272-00569837A107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8FC-4980-B272-00569837A107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88FC-4980-B272-00569837A107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88FC-4980-B272-00569837A107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C-88FC-4980-B272-00569837A107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88FC-4980-B272-00569837A107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88FC-4980-B272-00569837A107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88FC-4980-B272-00569837A107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88FC-4980-B272-00569837A107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1-88FC-4980-B272-00569837A107}"/>
                </c:ext>
              </c:extLst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Planilha1!$A$3:$A$19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Planilha1!$C$3:$C$19</c:f>
              <c:numCache>
                <c:formatCode>General</c:formatCode>
                <c:ptCount val="1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32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C-4980-B272-00569837A10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13607</xdr:colOff>
      <xdr:row>17</xdr:row>
      <xdr:rowOff>136071</xdr:rowOff>
    </xdr:from>
    <xdr:to>
      <xdr:col>17</xdr:col>
      <xdr:colOff>0</xdr:colOff>
      <xdr:row>47</xdr:row>
      <xdr:rowOff>190499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0</xdr:colOff>
      <xdr:row>48</xdr:row>
      <xdr:rowOff>0</xdr:rowOff>
    </xdr:from>
    <xdr:to>
      <xdr:col>16</xdr:col>
      <xdr:colOff>445766</xdr:colOff>
      <xdr:row>64</xdr:row>
      <xdr:rowOff>37921</xdr:rowOff>
    </xdr:to>
    <xdr:pic>
      <xdr:nvPicPr>
        <xdr:cNvPr id="8" name="Imagem 7" descr="Objetivos de Desenvolvimento SustentÃ¡vel da ONU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9357" y="12042321"/>
          <a:ext cx="14746873" cy="3085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nj.jus.br/files/conteudo/destaques/arquivo/2015/03/7694a9118fdabdc1d16782c145bf4785.pdf" TargetMode="External"/><Relationship Id="rId1" Type="http://schemas.openxmlformats.org/officeDocument/2006/relationships/hyperlink" Target="http://www.cnj.jus.br/gestao-e-planejamento/estrategia-nacional-do-poder-judiciario-2015-2020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tabSelected="1" topLeftCell="C1" zoomScale="85" zoomScaleNormal="85" workbookViewId="0">
      <selection activeCell="C24" sqref="C24"/>
    </sheetView>
  </sheetViews>
  <sheetFormatPr defaultRowHeight="15" x14ac:dyDescent="0.25"/>
  <cols>
    <col min="1" max="1" width="3" style="3" bestFit="1" customWidth="1"/>
    <col min="2" max="2" width="40.28515625" style="3" bestFit="1" customWidth="1"/>
    <col min="3" max="4" width="9.140625" style="3"/>
    <col min="5" max="5" width="71" style="4" bestFit="1" customWidth="1"/>
    <col min="6" max="6" width="7.140625" style="2" customWidth="1"/>
    <col min="7" max="13" width="7.28515625" style="2" customWidth="1"/>
    <col min="14" max="14" width="8.5703125" style="2" bestFit="1" customWidth="1"/>
    <col min="15" max="15" width="69.140625" style="3" bestFit="1" customWidth="1"/>
    <col min="16" max="17" width="7.140625" style="3" customWidth="1"/>
    <col min="18" max="18" width="34.85546875" style="3" bestFit="1" customWidth="1"/>
    <col min="19" max="26" width="7" style="3" customWidth="1"/>
    <col min="27" max="16384" width="9.140625" style="3"/>
  </cols>
  <sheetData>
    <row r="1" spans="1:26" ht="33" customHeight="1" x14ac:dyDescent="0.25">
      <c r="A1" s="5" t="s">
        <v>69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" customHeight="1" x14ac:dyDescent="0.25">
      <c r="A2" s="27" t="s">
        <v>65</v>
      </c>
      <c r="B2" s="27"/>
      <c r="C2" s="27"/>
      <c r="E2" s="21" t="s">
        <v>66</v>
      </c>
      <c r="F2" s="22"/>
      <c r="G2" s="22"/>
      <c r="H2" s="22"/>
      <c r="I2" s="22"/>
      <c r="J2" s="22"/>
      <c r="K2" s="22"/>
      <c r="L2" s="22"/>
      <c r="M2" s="23"/>
      <c r="N2" s="12" t="s">
        <v>67</v>
      </c>
      <c r="O2" s="12"/>
      <c r="P2" s="12"/>
      <c r="Q2" s="12"/>
      <c r="R2" s="24" t="s">
        <v>68</v>
      </c>
      <c r="S2" s="24"/>
      <c r="T2" s="24"/>
      <c r="U2" s="24"/>
      <c r="V2" s="24"/>
      <c r="W2" s="24"/>
      <c r="X2" s="24"/>
      <c r="Y2" s="24"/>
      <c r="Z2" s="24"/>
    </row>
    <row r="3" spans="1:26" ht="30" x14ac:dyDescent="0.25">
      <c r="A3" s="15">
        <v>1</v>
      </c>
      <c r="B3" s="14" t="s">
        <v>48</v>
      </c>
      <c r="C3" s="9">
        <f>COUNTIF($F$4:$F$17,"1")+COUNTIF($G$4:$M$11,"1")+COUNTIF($P$4:$P$11,"1")+COUNTIF($Q$4:$Q$11,"1")+COUNTIF($S$4:$Z$16,"1")</f>
        <v>2</v>
      </c>
      <c r="E3" s="6" t="s">
        <v>46</v>
      </c>
      <c r="F3" s="16" t="s">
        <v>23</v>
      </c>
      <c r="G3" s="26"/>
      <c r="H3" s="26"/>
      <c r="I3" s="26"/>
      <c r="J3" s="26"/>
      <c r="K3" s="26"/>
      <c r="L3" s="26"/>
      <c r="M3" s="17"/>
      <c r="N3" s="19" t="s">
        <v>36</v>
      </c>
      <c r="O3" s="7" t="s">
        <v>45</v>
      </c>
      <c r="P3" s="11" t="s">
        <v>23</v>
      </c>
      <c r="Q3" s="11"/>
      <c r="R3" s="13" t="s">
        <v>47</v>
      </c>
      <c r="S3" s="11" t="s">
        <v>23</v>
      </c>
      <c r="T3" s="11"/>
      <c r="U3" s="11"/>
      <c r="V3" s="11"/>
      <c r="W3" s="11"/>
      <c r="X3" s="11"/>
      <c r="Y3" s="11"/>
      <c r="Z3" s="11"/>
    </row>
    <row r="4" spans="1:26" x14ac:dyDescent="0.25">
      <c r="A4" s="15">
        <v>2</v>
      </c>
      <c r="B4" s="14" t="s">
        <v>49</v>
      </c>
      <c r="C4" s="9">
        <f>COUNTIF($F$4:$F$17,"2")+COUNTIF($G$4:$M$11,"2")+COUNTIF($P$4:$P$11,"2")+COUNTIF($Q$4:$Q$11,"2")+COUNTIF($S$4:$Z$16,"2")</f>
        <v>0</v>
      </c>
      <c r="E4" s="8" t="s">
        <v>24</v>
      </c>
      <c r="F4" s="9"/>
      <c r="G4" s="9"/>
      <c r="H4" s="9"/>
      <c r="I4" s="9"/>
      <c r="J4" s="9"/>
      <c r="K4" s="9"/>
      <c r="L4" s="9"/>
      <c r="M4" s="9"/>
      <c r="N4" s="20" t="s">
        <v>28</v>
      </c>
      <c r="O4" s="10" t="s">
        <v>37</v>
      </c>
      <c r="P4" s="25">
        <v>16</v>
      </c>
      <c r="Q4" s="25"/>
      <c r="R4" s="10" t="s">
        <v>10</v>
      </c>
      <c r="S4" s="9">
        <v>16</v>
      </c>
      <c r="T4" s="9"/>
      <c r="U4" s="9"/>
      <c r="V4" s="9"/>
      <c r="W4" s="9"/>
      <c r="X4" s="9"/>
      <c r="Y4" s="9"/>
      <c r="Z4" s="9"/>
    </row>
    <row r="5" spans="1:26" ht="45" x14ac:dyDescent="0.25">
      <c r="A5" s="15">
        <v>3</v>
      </c>
      <c r="B5" s="14" t="s">
        <v>50</v>
      </c>
      <c r="C5" s="9">
        <f>COUNTIF($F$4:$F$17,"3")+COUNTIF($G$4:$M$11,"3")+COUNTIF($P$4:$P$11,"3")+COUNTIF($Q$4:$Q$11,"3")+COUNTIF($S$4:$Z$16,"3")</f>
        <v>1</v>
      </c>
      <c r="E5" s="10" t="s">
        <v>25</v>
      </c>
      <c r="F5" s="9">
        <v>1</v>
      </c>
      <c r="G5" s="9">
        <v>5</v>
      </c>
      <c r="H5" s="9">
        <v>6</v>
      </c>
      <c r="I5" s="9">
        <v>8</v>
      </c>
      <c r="J5" s="9">
        <v>10</v>
      </c>
      <c r="K5" s="9">
        <v>11</v>
      </c>
      <c r="L5" s="9">
        <v>16</v>
      </c>
      <c r="M5" s="9">
        <v>17</v>
      </c>
      <c r="N5" s="20" t="s">
        <v>29</v>
      </c>
      <c r="O5" s="10" t="s">
        <v>38</v>
      </c>
      <c r="P5" s="25">
        <v>16</v>
      </c>
      <c r="Q5" s="25"/>
      <c r="R5" s="10" t="s">
        <v>11</v>
      </c>
      <c r="S5" s="9">
        <v>1</v>
      </c>
      <c r="T5" s="9">
        <v>3</v>
      </c>
      <c r="U5" s="9">
        <v>5</v>
      </c>
      <c r="V5" s="9">
        <v>6</v>
      </c>
      <c r="W5" s="9">
        <v>7</v>
      </c>
      <c r="X5" s="9">
        <v>8</v>
      </c>
      <c r="Y5" s="9">
        <v>10</v>
      </c>
      <c r="Z5" s="9">
        <v>11</v>
      </c>
    </row>
    <row r="6" spans="1:26" ht="30" x14ac:dyDescent="0.25">
      <c r="A6" s="15">
        <v>4</v>
      </c>
      <c r="B6" s="14" t="s">
        <v>51</v>
      </c>
      <c r="C6" s="9">
        <f>COUNTIF($F$4:$F$17,"4")+COUNTIF($G$4:$M$11,"4")+COUNTIF($P$4:$P$11,"4")+COUNTIF($Q$4:$Q$11,"4")+COUNTIF($S$4:$Z$16,"4")</f>
        <v>0</v>
      </c>
      <c r="E6" s="8" t="s">
        <v>26</v>
      </c>
      <c r="F6" s="9">
        <v>16</v>
      </c>
      <c r="G6" s="9"/>
      <c r="H6" s="9"/>
      <c r="I6" s="9"/>
      <c r="J6" s="9"/>
      <c r="K6" s="9"/>
      <c r="L6" s="9"/>
      <c r="M6" s="9"/>
      <c r="N6" s="20" t="s">
        <v>30</v>
      </c>
      <c r="O6" s="10" t="s">
        <v>39</v>
      </c>
      <c r="P6" s="25">
        <v>16</v>
      </c>
      <c r="Q6" s="25"/>
      <c r="R6" s="10" t="s">
        <v>12</v>
      </c>
      <c r="S6" s="9">
        <v>16</v>
      </c>
      <c r="T6" s="9"/>
      <c r="U6" s="9"/>
      <c r="V6" s="9"/>
      <c r="W6" s="9"/>
      <c r="X6" s="9"/>
      <c r="Y6" s="9"/>
      <c r="Z6" s="9"/>
    </row>
    <row r="7" spans="1:26" ht="60" x14ac:dyDescent="0.25">
      <c r="A7" s="15">
        <v>5</v>
      </c>
      <c r="B7" s="14" t="s">
        <v>52</v>
      </c>
      <c r="C7" s="9">
        <f>COUNTIF($F$4:$F$17,"5")+COUNTIF($G$4:$M$11,"5")+COUNTIF($P$4:$P$11,"5")+COUNTIF($Q$4:$Q$11,"5")+COUNTIF($S$4:$Z$16,"5")</f>
        <v>3</v>
      </c>
      <c r="E7" s="10" t="s">
        <v>27</v>
      </c>
      <c r="F7" s="9">
        <v>16</v>
      </c>
      <c r="G7" s="9"/>
      <c r="H7" s="9"/>
      <c r="I7" s="9"/>
      <c r="J7" s="9"/>
      <c r="K7" s="9"/>
      <c r="L7" s="9"/>
      <c r="M7" s="9"/>
      <c r="N7" s="20" t="s">
        <v>31</v>
      </c>
      <c r="O7" s="10" t="s">
        <v>40</v>
      </c>
      <c r="P7" s="25">
        <v>16</v>
      </c>
      <c r="Q7" s="25"/>
      <c r="R7" s="10" t="s">
        <v>13</v>
      </c>
      <c r="S7" s="9">
        <v>16</v>
      </c>
      <c r="T7" s="9"/>
      <c r="U7" s="9"/>
      <c r="V7" s="9"/>
      <c r="W7" s="9"/>
      <c r="X7" s="9"/>
      <c r="Y7" s="9"/>
      <c r="Z7" s="9"/>
    </row>
    <row r="8" spans="1:26" ht="30" x14ac:dyDescent="0.25">
      <c r="A8" s="9">
        <v>6</v>
      </c>
      <c r="B8" s="14" t="s">
        <v>53</v>
      </c>
      <c r="C8" s="9">
        <f>COUNTIF($F$4:$F$17,"6")+COUNTIF($G$4:$M$11,"6")+COUNTIF($P$4:$P$11,"6")+COUNTIF($Q$4:$Q$11,"6")+COUNTIF($S$4:$Z$16,"6")</f>
        <v>2</v>
      </c>
      <c r="E8" s="8" t="s">
        <v>0</v>
      </c>
      <c r="F8" s="9"/>
      <c r="G8" s="9"/>
      <c r="H8" s="9"/>
      <c r="I8" s="9"/>
      <c r="J8" s="9"/>
      <c r="K8" s="9"/>
      <c r="L8" s="9"/>
      <c r="M8" s="9"/>
      <c r="N8" s="20" t="s">
        <v>32</v>
      </c>
      <c r="O8" s="10" t="s">
        <v>41</v>
      </c>
      <c r="P8" s="25">
        <v>16</v>
      </c>
      <c r="Q8" s="25">
        <v>17</v>
      </c>
      <c r="R8" s="10" t="s">
        <v>14</v>
      </c>
      <c r="S8" s="9">
        <v>16</v>
      </c>
      <c r="T8" s="9"/>
      <c r="U8" s="9"/>
      <c r="V8" s="9"/>
      <c r="W8" s="9"/>
      <c r="X8" s="9"/>
      <c r="Y8" s="9"/>
      <c r="Z8" s="9"/>
    </row>
    <row r="9" spans="1:26" ht="30" x14ac:dyDescent="0.25">
      <c r="A9" s="9">
        <v>7</v>
      </c>
      <c r="B9" s="14" t="s">
        <v>54</v>
      </c>
      <c r="C9" s="9">
        <f>COUNTIF($F$4:$F$17,"7")+COUNTIF($G$4:$M$11,"7")+COUNTIF($P$4:$P$11,"7")+COUNTIF($Q$4:$Q$11,"7")+COUNTIF($S$4:$Z$16,"7")</f>
        <v>1</v>
      </c>
      <c r="E9" s="10" t="s">
        <v>1</v>
      </c>
      <c r="F9" s="9">
        <v>16</v>
      </c>
      <c r="G9" s="9"/>
      <c r="H9" s="9"/>
      <c r="I9" s="9"/>
      <c r="J9" s="9"/>
      <c r="K9" s="9"/>
      <c r="L9" s="9"/>
      <c r="M9" s="9"/>
      <c r="N9" s="20" t="s">
        <v>33</v>
      </c>
      <c r="O9" s="10" t="s">
        <v>42</v>
      </c>
      <c r="P9" s="25">
        <v>16</v>
      </c>
      <c r="Q9" s="25"/>
      <c r="R9" s="10" t="s">
        <v>15</v>
      </c>
      <c r="S9" s="9">
        <v>16</v>
      </c>
      <c r="T9" s="9"/>
      <c r="U9" s="9"/>
      <c r="V9" s="9"/>
      <c r="W9" s="9"/>
      <c r="X9" s="9"/>
      <c r="Y9" s="9"/>
      <c r="Z9" s="9"/>
    </row>
    <row r="10" spans="1:26" ht="30" x14ac:dyDescent="0.25">
      <c r="A10" s="9">
        <v>8</v>
      </c>
      <c r="B10" s="14" t="s">
        <v>55</v>
      </c>
      <c r="C10" s="9">
        <f>COUNTIF($F$4:$F$17,"8")+COUNTIF($G$4:$M$11,"8")+COUNTIF($P$4:$P$11,"8")+COUNTIF($Q$4:$Q$11,"8")+COUNTIF($S$4:$Z$16,"8")</f>
        <v>2</v>
      </c>
      <c r="E10" s="10" t="s">
        <v>2</v>
      </c>
      <c r="F10" s="9">
        <v>16</v>
      </c>
      <c r="G10" s="9"/>
      <c r="H10" s="9"/>
      <c r="I10" s="9"/>
      <c r="J10" s="9"/>
      <c r="K10" s="9"/>
      <c r="L10" s="9"/>
      <c r="M10" s="9"/>
      <c r="N10" s="20" t="s">
        <v>34</v>
      </c>
      <c r="O10" s="10" t="s">
        <v>43</v>
      </c>
      <c r="P10" s="25">
        <v>16</v>
      </c>
      <c r="Q10" s="25"/>
      <c r="R10" s="10" t="s">
        <v>16</v>
      </c>
      <c r="S10" s="9">
        <v>16</v>
      </c>
      <c r="T10" s="9">
        <v>17</v>
      </c>
      <c r="U10" s="9"/>
      <c r="V10" s="9"/>
      <c r="W10" s="9"/>
      <c r="X10" s="9"/>
      <c r="Y10" s="9"/>
      <c r="Z10" s="9"/>
    </row>
    <row r="11" spans="1:26" ht="30" x14ac:dyDescent="0.25">
      <c r="A11" s="9">
        <v>9</v>
      </c>
      <c r="B11" s="14" t="s">
        <v>56</v>
      </c>
      <c r="C11" s="9">
        <f>COUNTIF($F$4:$F$17,"9")+COUNTIF($G$4:$M$11,"9")+COUNTIF($P$4:$P$11,"9")+COUNTIF($Q$4:$Q$11,"9")+COUNTIF($S$4:$Z$16,"9")</f>
        <v>0</v>
      </c>
      <c r="E11" s="10" t="s">
        <v>3</v>
      </c>
      <c r="F11" s="9">
        <v>16</v>
      </c>
      <c r="G11" s="9"/>
      <c r="H11" s="9"/>
      <c r="I11" s="9"/>
      <c r="J11" s="9"/>
      <c r="K11" s="9"/>
      <c r="L11" s="9"/>
      <c r="M11" s="9"/>
      <c r="N11" s="20" t="s">
        <v>35</v>
      </c>
      <c r="O11" s="10" t="s">
        <v>44</v>
      </c>
      <c r="P11" s="25">
        <v>5</v>
      </c>
      <c r="Q11" s="25">
        <v>16</v>
      </c>
      <c r="R11" s="10" t="s">
        <v>17</v>
      </c>
      <c r="S11" s="9">
        <v>16</v>
      </c>
      <c r="T11" s="9"/>
      <c r="U11" s="9"/>
      <c r="V11" s="9"/>
      <c r="W11" s="9"/>
      <c r="X11" s="9"/>
      <c r="Y11" s="9"/>
      <c r="Z11" s="9"/>
    </row>
    <row r="12" spans="1:26" ht="30" x14ac:dyDescent="0.25">
      <c r="A12" s="9">
        <v>10</v>
      </c>
      <c r="B12" s="14" t="s">
        <v>57</v>
      </c>
      <c r="C12" s="9">
        <f>COUNTIF($F$4:$F$17,"10")+COUNTIF($G$4:$M$11,"10")+COUNTIF($P$4:$P$11,"10")+COUNTIF($Q$4:$Q$11,"10")+COUNTIF($S$4:$Z$16,"10")</f>
        <v>2</v>
      </c>
      <c r="E12" s="10" t="s">
        <v>4</v>
      </c>
      <c r="F12" s="9">
        <v>16</v>
      </c>
      <c r="G12" s="18"/>
      <c r="H12" s="18"/>
      <c r="I12" s="18"/>
      <c r="J12" s="18"/>
      <c r="K12" s="18"/>
      <c r="L12" s="18"/>
      <c r="M12" s="18"/>
      <c r="R12" s="10" t="s">
        <v>18</v>
      </c>
      <c r="S12" s="9">
        <v>16</v>
      </c>
      <c r="T12" s="9"/>
      <c r="U12" s="9"/>
      <c r="V12" s="9"/>
      <c r="W12" s="9"/>
      <c r="X12" s="9"/>
      <c r="Y12" s="9"/>
      <c r="Z12" s="9"/>
    </row>
    <row r="13" spans="1:26" x14ac:dyDescent="0.25">
      <c r="A13" s="9">
        <v>11</v>
      </c>
      <c r="B13" s="14" t="s">
        <v>58</v>
      </c>
      <c r="C13" s="9">
        <f>COUNTIF($F$4:$F$17,"11")+COUNTIF($G$4:$M$11,"11")+COUNTIF($P$4:$P$11,"11")+COUNTIF($Q$4:$Q$11,"11")+COUNTIF($S$4:$Z$16,"11")</f>
        <v>2</v>
      </c>
      <c r="E13" s="10" t="s">
        <v>5</v>
      </c>
      <c r="F13" s="9">
        <v>16</v>
      </c>
      <c r="G13" s="18"/>
      <c r="H13" s="18"/>
      <c r="I13" s="18"/>
      <c r="J13" s="18"/>
      <c r="K13" s="18"/>
      <c r="L13" s="18"/>
      <c r="M13" s="18"/>
      <c r="R13" s="10" t="s">
        <v>19</v>
      </c>
      <c r="S13" s="9">
        <v>16</v>
      </c>
      <c r="T13" s="9"/>
      <c r="U13" s="9"/>
      <c r="V13" s="9"/>
      <c r="W13" s="9"/>
      <c r="X13" s="9"/>
      <c r="Y13" s="9"/>
      <c r="Z13" s="9"/>
    </row>
    <row r="14" spans="1:26" ht="30" x14ac:dyDescent="0.25">
      <c r="A14" s="9">
        <v>12</v>
      </c>
      <c r="B14" s="14" t="s">
        <v>59</v>
      </c>
      <c r="C14" s="9">
        <f>COUNTIF($F$4:$F$17,"12")+COUNTIF($G$4:$M$11,"12")+COUNTIF($P$4:$P$11,"12")+COUNTIF($Q$4:$Q$11,"12")+COUNTIF($S$4:$Z$16,"12")</f>
        <v>0</v>
      </c>
      <c r="E14" s="10" t="s">
        <v>6</v>
      </c>
      <c r="F14" s="9">
        <v>16</v>
      </c>
      <c r="G14" s="18"/>
      <c r="H14" s="18"/>
      <c r="I14" s="18"/>
      <c r="J14" s="18"/>
      <c r="K14" s="18"/>
      <c r="L14" s="18"/>
      <c r="M14" s="18"/>
      <c r="R14" s="10" t="s">
        <v>20</v>
      </c>
      <c r="S14" s="9">
        <v>16</v>
      </c>
      <c r="T14" s="9"/>
      <c r="U14" s="9"/>
      <c r="V14" s="9"/>
      <c r="W14" s="9"/>
      <c r="X14" s="9"/>
      <c r="Y14" s="9"/>
      <c r="Z14" s="9"/>
    </row>
    <row r="15" spans="1:26" x14ac:dyDescent="0.25">
      <c r="A15" s="9">
        <v>13</v>
      </c>
      <c r="B15" s="14" t="s">
        <v>60</v>
      </c>
      <c r="C15" s="9">
        <f>COUNTIF($F$4:$F$17,"13")+COUNTIF($G$4:$M$11,"13")+COUNTIF($P$4:$P$11,"13")+COUNTIF($Q$4:$Q$11,"13")+COUNTIF($S$4:$Z$16,"13")</f>
        <v>0</v>
      </c>
      <c r="E15" s="10" t="s">
        <v>7</v>
      </c>
      <c r="F15" s="9">
        <v>16</v>
      </c>
      <c r="G15" s="18"/>
      <c r="H15" s="18"/>
      <c r="I15" s="18"/>
      <c r="J15" s="18"/>
      <c r="K15" s="18"/>
      <c r="L15" s="18"/>
      <c r="M15" s="18"/>
      <c r="R15" s="10" t="s">
        <v>21</v>
      </c>
      <c r="S15" s="9">
        <v>16</v>
      </c>
      <c r="T15" s="9"/>
      <c r="U15" s="9"/>
      <c r="V15" s="9"/>
      <c r="W15" s="9"/>
      <c r="X15" s="9"/>
      <c r="Y15" s="9"/>
      <c r="Z15" s="9"/>
    </row>
    <row r="16" spans="1:26" ht="30" x14ac:dyDescent="0.25">
      <c r="A16" s="9">
        <v>14</v>
      </c>
      <c r="B16" s="14" t="s">
        <v>61</v>
      </c>
      <c r="C16" s="9">
        <f>COUNTIF($F$4:$F$17,"14")+COUNTIF($G$4:$M$11,"14")+COUNTIF($P$4:$P$11,"14")+COUNTIF($Q$4:$Q$11,"14")+COUNTIF($S$4:$Z$16,"14")</f>
        <v>0</v>
      </c>
      <c r="E16" s="10" t="s">
        <v>8</v>
      </c>
      <c r="F16" s="9">
        <v>16</v>
      </c>
      <c r="G16" s="18"/>
      <c r="H16" s="18"/>
      <c r="I16" s="18"/>
      <c r="J16" s="18"/>
      <c r="K16" s="18"/>
      <c r="L16" s="18"/>
      <c r="M16" s="18"/>
      <c r="O16"/>
      <c r="R16" s="10" t="s">
        <v>22</v>
      </c>
      <c r="S16" s="9">
        <v>16</v>
      </c>
      <c r="T16" s="9"/>
      <c r="U16" s="9"/>
      <c r="V16" s="9"/>
      <c r="W16" s="9"/>
      <c r="X16" s="9"/>
      <c r="Y16" s="9"/>
      <c r="Z16" s="9"/>
    </row>
    <row r="17" spans="1:13" x14ac:dyDescent="0.25">
      <c r="A17" s="9">
        <v>15</v>
      </c>
      <c r="B17" s="14" t="s">
        <v>62</v>
      </c>
      <c r="C17" s="9">
        <f>COUNTIF($F$4:$F$17,"15")+COUNTIF($G$4:$M$11,"15")+COUNTIF($P$4:$P$11,"15")+COUNTIF($Q$4:$Q$11,"15")+COUNTIF($S$4:$Z$16,"15")</f>
        <v>0</v>
      </c>
      <c r="E17" s="10" t="s">
        <v>9</v>
      </c>
      <c r="F17" s="9">
        <v>16</v>
      </c>
      <c r="G17" s="18"/>
      <c r="H17" s="18"/>
      <c r="I17" s="18"/>
      <c r="J17" s="18"/>
      <c r="K17" s="18"/>
      <c r="L17" s="18"/>
      <c r="M17" s="18"/>
    </row>
    <row r="18" spans="1:13" x14ac:dyDescent="0.25">
      <c r="A18" s="9">
        <v>16</v>
      </c>
      <c r="B18" s="14" t="s">
        <v>63</v>
      </c>
      <c r="C18" s="9">
        <f>COUNTIF($F$4:$F$17,"16")+COUNTIF($G$4:$M$11,"16")+COUNTIF($P$4:$P$11,"16")+COUNTIF($Q$4:$Q$11,"16")+COUNTIF($S$4:$Z$16,"16")</f>
        <v>32</v>
      </c>
    </row>
    <row r="19" spans="1:13" x14ac:dyDescent="0.25">
      <c r="A19" s="9">
        <v>17</v>
      </c>
      <c r="B19" s="14" t="s">
        <v>64</v>
      </c>
      <c r="C19" s="9">
        <f>COUNTIF($F$4:$F$17,"17")+COUNTIF($G$4:$M$11,"17")+COUNTIF($P$4:$P$11,"17")+COUNTIF($Q$4:$Q$11,"17")+COUNTIF($S$4:$Z$16,"17")</f>
        <v>3</v>
      </c>
    </row>
    <row r="25" spans="1:13" x14ac:dyDescent="0.25">
      <c r="E25"/>
    </row>
    <row r="33" spans="6:15" x14ac:dyDescent="0.25">
      <c r="O33" s="4"/>
    </row>
    <row r="34" spans="6:15" x14ac:dyDescent="0.25">
      <c r="O34" s="4"/>
    </row>
    <row r="35" spans="6:15" x14ac:dyDescent="0.25">
      <c r="O35" s="4"/>
    </row>
    <row r="36" spans="6:15" x14ac:dyDescent="0.25">
      <c r="O36" s="4"/>
    </row>
    <row r="37" spans="6:15" x14ac:dyDescent="0.25">
      <c r="O37" s="4"/>
    </row>
    <row r="38" spans="6:15" x14ac:dyDescent="0.25">
      <c r="O38" s="4"/>
    </row>
    <row r="39" spans="6:15" x14ac:dyDescent="0.25">
      <c r="O39" s="4"/>
    </row>
    <row r="40" spans="6:15" x14ac:dyDescent="0.25">
      <c r="O40" s="4"/>
    </row>
    <row r="41" spans="6:15" x14ac:dyDescent="0.25">
      <c r="F41" s="1"/>
      <c r="G41" s="1"/>
      <c r="H41" s="1"/>
      <c r="I41" s="1"/>
      <c r="J41" s="1"/>
      <c r="K41" s="1"/>
      <c r="L41" s="1"/>
      <c r="M41" s="1"/>
      <c r="N41" s="1"/>
      <c r="O41" s="4"/>
    </row>
    <row r="42" spans="6:15" x14ac:dyDescent="0.25">
      <c r="F42" s="1"/>
      <c r="G42" s="1"/>
      <c r="H42" s="1"/>
      <c r="I42" s="1"/>
      <c r="J42" s="1"/>
      <c r="K42" s="1"/>
      <c r="L42" s="1"/>
      <c r="M42" s="1"/>
      <c r="N42" s="1"/>
      <c r="O42" s="4"/>
    </row>
    <row r="43" spans="6:15" x14ac:dyDescent="0.25">
      <c r="F43" s="1"/>
      <c r="G43" s="1"/>
      <c r="H43" s="1"/>
      <c r="I43" s="1"/>
      <c r="J43" s="1"/>
      <c r="K43" s="1"/>
      <c r="L43" s="1"/>
      <c r="M43" s="1"/>
      <c r="N43" s="1"/>
      <c r="O43" s="4"/>
    </row>
  </sheetData>
  <mergeCells count="8">
    <mergeCell ref="E2:M2"/>
    <mergeCell ref="N2:Q2"/>
    <mergeCell ref="A1:Z1"/>
    <mergeCell ref="F3:M3"/>
    <mergeCell ref="A2:C2"/>
    <mergeCell ref="S3:Z3"/>
    <mergeCell ref="P3:Q3"/>
    <mergeCell ref="R2:Z2"/>
  </mergeCells>
  <hyperlinks>
    <hyperlink ref="E3" r:id="rId1" display="Estratégia Nacional 2015-2020"/>
    <hyperlink ref="R3" r:id="rId2" display="http://www.cnj.jus.br/files/conteudo/destaques/arquivo/2015/03/7694a9118fdabdc1d16782c145bf4785.pdf"/>
  </hyperlinks>
  <pageMargins left="0.511811024" right="0.511811024" top="0.78740157499999996" bottom="0.78740157499999996" header="0.31496062000000002" footer="0.31496062000000002"/>
  <pageSetup paperSize="9" scale="36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CNJ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2019-05-02T22:19:15Z</cp:lastPrinted>
  <dcterms:created xsi:type="dcterms:W3CDTF">2019-05-02T14:12:39Z</dcterms:created>
  <dcterms:modified xsi:type="dcterms:W3CDTF">2019-05-02T22:21:41Z</dcterms:modified>
</cp:coreProperties>
</file>