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isabely.mota\Downloads\"/>
    </mc:Choice>
  </mc:AlternateContent>
  <xr:revisionPtr revIDLastSave="0" documentId="13_ncr:1_{C757AABC-EB95-4E83-8764-B70A72F4CC0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COLHIMENTO -10, X, a)" sheetId="1" r:id="rId1"/>
    <sheet name="PRAZOS - 10, X, b" sheetId="3" r:id="rId2"/>
    <sheet name="CPF - 10, X, c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3" l="1"/>
  <c r="E4" i="3" s="1"/>
  <c r="D5" i="3"/>
  <c r="E5" i="3" s="1"/>
  <c r="D6" i="3"/>
  <c r="E6" i="3" s="1"/>
  <c r="D7" i="3"/>
  <c r="E7" i="3" s="1"/>
  <c r="D8" i="3"/>
  <c r="E8" i="3" s="1"/>
  <c r="D9" i="3"/>
  <c r="E9" i="3" s="1"/>
  <c r="D10" i="3"/>
  <c r="E10" i="3" s="1"/>
  <c r="D11" i="3"/>
  <c r="E11" i="3" s="1"/>
  <c r="D12" i="3"/>
  <c r="E12" i="3" s="1"/>
  <c r="D13" i="3"/>
  <c r="E13" i="3" s="1"/>
  <c r="D14" i="3"/>
  <c r="E14" i="3" s="1"/>
  <c r="D15" i="3"/>
  <c r="E15" i="3" s="1"/>
  <c r="D16" i="3"/>
  <c r="E16" i="3" s="1"/>
  <c r="D17" i="3"/>
  <c r="E17" i="3" s="1"/>
  <c r="D18" i="3"/>
  <c r="E18" i="3" s="1"/>
  <c r="D19" i="3"/>
  <c r="E19" i="3" s="1"/>
  <c r="D20" i="3"/>
  <c r="E20" i="3" s="1"/>
  <c r="D21" i="3"/>
  <c r="E21" i="3" s="1"/>
  <c r="D22" i="3"/>
  <c r="E22" i="3" s="1"/>
  <c r="D23" i="3"/>
  <c r="E23" i="3" s="1"/>
  <c r="D24" i="3"/>
  <c r="E24" i="3" s="1"/>
  <c r="D25" i="3"/>
  <c r="E25" i="3" s="1"/>
  <c r="D26" i="3"/>
  <c r="E26" i="3" s="1"/>
  <c r="D27" i="3"/>
  <c r="E27" i="3" s="1"/>
  <c r="D28" i="3"/>
  <c r="E28" i="3" s="1"/>
  <c r="D29" i="3"/>
  <c r="E29" i="3" s="1"/>
  <c r="D3" i="3"/>
  <c r="E3" i="3" s="1"/>
  <c r="H3" i="3"/>
  <c r="I3" i="3" s="1"/>
  <c r="H4" i="3"/>
  <c r="I4" i="3" s="1"/>
  <c r="H5" i="3"/>
  <c r="I5" i="3" s="1"/>
  <c r="H6" i="3"/>
  <c r="I6" i="3" s="1"/>
  <c r="H7" i="3"/>
  <c r="I7" i="3" s="1"/>
  <c r="H8" i="3"/>
  <c r="I8" i="3" s="1"/>
  <c r="H9" i="3"/>
  <c r="I9" i="3" s="1"/>
  <c r="H10" i="3"/>
  <c r="I10" i="3" s="1"/>
  <c r="H11" i="3"/>
  <c r="I11" i="3" s="1"/>
  <c r="H12" i="3"/>
  <c r="I12" i="3" s="1"/>
  <c r="H13" i="3"/>
  <c r="I13" i="3" s="1"/>
  <c r="H14" i="3"/>
  <c r="I14" i="3" s="1"/>
  <c r="H15" i="3"/>
  <c r="I15" i="3" s="1"/>
  <c r="H16" i="3"/>
  <c r="I16" i="3" s="1"/>
  <c r="H17" i="3"/>
  <c r="I17" i="3" s="1"/>
  <c r="H18" i="3"/>
  <c r="I18" i="3" s="1"/>
  <c r="H19" i="3"/>
  <c r="I19" i="3" s="1"/>
  <c r="H20" i="3"/>
  <c r="I20" i="3" s="1"/>
  <c r="H21" i="3"/>
  <c r="I21" i="3" s="1"/>
  <c r="H22" i="3"/>
  <c r="I22" i="3" s="1"/>
  <c r="H23" i="3"/>
  <c r="I23" i="3" s="1"/>
  <c r="H24" i="3"/>
  <c r="I24" i="3" s="1"/>
  <c r="H25" i="3"/>
  <c r="I25" i="3" s="1"/>
  <c r="H26" i="3"/>
  <c r="I26" i="3" s="1"/>
  <c r="H27" i="3"/>
  <c r="I27" i="3" s="1"/>
  <c r="H28" i="3"/>
  <c r="I28" i="3" s="1"/>
  <c r="H29" i="3"/>
  <c r="I29" i="3" s="1"/>
  <c r="E21" i="4"/>
  <c r="E29" i="4"/>
  <c r="E4" i="4"/>
  <c r="D5" i="4"/>
  <c r="E5" i="4" s="1"/>
  <c r="D6" i="4"/>
  <c r="E6" i="4" s="1"/>
  <c r="D7" i="4"/>
  <c r="E7" i="4" s="1"/>
  <c r="D8" i="4"/>
  <c r="E8" i="4" s="1"/>
  <c r="D9" i="4"/>
  <c r="E9" i="4" s="1"/>
  <c r="D10" i="4"/>
  <c r="E10" i="4" s="1"/>
  <c r="D11" i="4"/>
  <c r="E11" i="4" s="1"/>
  <c r="D12" i="4"/>
  <c r="E12" i="4" s="1"/>
  <c r="D13" i="4"/>
  <c r="E13" i="4" s="1"/>
  <c r="D14" i="4"/>
  <c r="E14" i="4" s="1"/>
  <c r="D15" i="4"/>
  <c r="E15" i="4" s="1"/>
  <c r="D16" i="4"/>
  <c r="E16" i="4" s="1"/>
  <c r="D17" i="4"/>
  <c r="E17" i="4" s="1"/>
  <c r="D18" i="4"/>
  <c r="E18" i="4" s="1"/>
  <c r="D19" i="4"/>
  <c r="E19" i="4" s="1"/>
  <c r="D20" i="4"/>
  <c r="E20" i="4" s="1"/>
  <c r="D21" i="4"/>
  <c r="D22" i="4"/>
  <c r="E22" i="4" s="1"/>
  <c r="D23" i="4"/>
  <c r="E23" i="4" s="1"/>
  <c r="D24" i="4"/>
  <c r="E24" i="4" s="1"/>
  <c r="D25" i="4"/>
  <c r="E25" i="4" s="1"/>
  <c r="D26" i="4"/>
  <c r="E26" i="4" s="1"/>
  <c r="D27" i="4"/>
  <c r="E27" i="4" s="1"/>
  <c r="D28" i="4"/>
  <c r="E28" i="4" s="1"/>
  <c r="D3" i="4"/>
  <c r="E3" i="4" s="1"/>
  <c r="D4" i="1"/>
  <c r="E4" i="1" s="1"/>
  <c r="D5" i="1"/>
  <c r="E5" i="1" s="1"/>
  <c r="D6" i="1"/>
  <c r="E6" i="1" s="1"/>
  <c r="D7" i="1"/>
  <c r="E7" i="1" s="1"/>
  <c r="D8" i="1"/>
  <c r="E8" i="1" s="1"/>
  <c r="D9" i="1"/>
  <c r="E9" i="1" s="1"/>
  <c r="D10" i="1"/>
  <c r="E10" i="1" s="1"/>
  <c r="D11" i="1"/>
  <c r="E11" i="1" s="1"/>
  <c r="D12" i="1"/>
  <c r="E12" i="1" s="1"/>
  <c r="D13" i="1"/>
  <c r="E13" i="1" s="1"/>
  <c r="D14" i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D20" i="1"/>
  <c r="E20" i="1" s="1"/>
  <c r="D21" i="1"/>
  <c r="E21" i="1" s="1"/>
  <c r="D22" i="1"/>
  <c r="E22" i="1" s="1"/>
  <c r="D23" i="1"/>
  <c r="E23" i="1" s="1"/>
  <c r="D24" i="1"/>
  <c r="E24" i="1" s="1"/>
  <c r="D25" i="1"/>
  <c r="E25" i="1" s="1"/>
  <c r="D26" i="1"/>
  <c r="E26" i="1" s="1"/>
  <c r="D27" i="1"/>
  <c r="E27" i="1" s="1"/>
  <c r="D28" i="1"/>
  <c r="E28" i="1" s="1"/>
  <c r="D29" i="1"/>
  <c r="E29" i="1" s="1"/>
  <c r="D3" i="1"/>
  <c r="E3" i="1" s="1"/>
</calcChain>
</file>

<file path=xl/sharedStrings.xml><?xml version="1.0" encoding="utf-8"?>
<sst xmlns="http://schemas.openxmlformats.org/spreadsheetml/2006/main" count="103" uniqueCount="47">
  <si>
    <t>TRIBUNAL</t>
  </si>
  <si>
    <t>Pontuação b.1</t>
  </si>
  <si>
    <t>Pontuação b.2</t>
  </si>
  <si>
    <t>Pontuação</t>
  </si>
  <si>
    <t>CRITÉRIO 
a) Reavaliação de acolhimento (20 pontos):
a.1) acima de 98% dos acolhimentos que estão há mais de 3 meses no SNA e que tiveram reavaliação do acolhimento nos 90 dias subsequentes (20 pontos);
a.2) de 90% a 98% dos acolhimentos que estão há mais de 3 meses no SNA e que tiveram reavaliação do acolhimento nos 90 dias subsequentes (10 pontos).</t>
  </si>
  <si>
    <t>CRITÉRIO 
Prazos (20 pontos):
b.1) acima de 80% dos processos de adoção pelo cadastro do SNA que tramitam há 240 dias ou menos (10 pontos);
b.2) acima de 80% dos processos de destituição do poder familiar no SNA que tramitam há 120 dias ou menos (10
pontos);
Os pontos(b.1) e (b.2)são cumulativos.</t>
  </si>
  <si>
    <t>CRITÉRIO 
c) Cadastro de CPF: acima de 90% das crianças e dos(as) adolescentes acolhidos(as) há mais de 30 dias que tenham o CPF cadastrado (20 pontos)</t>
  </si>
  <si>
    <t>Total de processos de adoção que tramitam em 31/07</t>
  </si>
  <si>
    <t>Total de processos de destituição do SNA que tramitam em 31/07</t>
  </si>
  <si>
    <t>TJAC</t>
  </si>
  <si>
    <t>TJAL</t>
  </si>
  <si>
    <t>TJAM</t>
  </si>
  <si>
    <t>TJAP</t>
  </si>
  <si>
    <t>TJBA</t>
  </si>
  <si>
    <t>TJCE</t>
  </si>
  <si>
    <t>TJDF</t>
  </si>
  <si>
    <t>TJES</t>
  </si>
  <si>
    <t>TJGO</t>
  </si>
  <si>
    <t>TJMA</t>
  </si>
  <si>
    <t>TJMG</t>
  </si>
  <si>
    <t>TJMS</t>
  </si>
  <si>
    <t>TJMT</t>
  </si>
  <si>
    <t>TJPA</t>
  </si>
  <si>
    <t>TJPB</t>
  </si>
  <si>
    <t>TJPE</t>
  </si>
  <si>
    <t>TJPI</t>
  </si>
  <si>
    <t>TJPR</t>
  </si>
  <si>
    <t>TJRJ</t>
  </si>
  <si>
    <t>TJRN</t>
  </si>
  <si>
    <t>TJRO</t>
  </si>
  <si>
    <t>TJRR</t>
  </si>
  <si>
    <t>TJRS</t>
  </si>
  <si>
    <t>TJSC</t>
  </si>
  <si>
    <t>TJSE</t>
  </si>
  <si>
    <t>TJSP</t>
  </si>
  <si>
    <t>TJTO</t>
  </si>
  <si>
    <t>Total de processos de adoção do SNA que tramitam há 240 dias ou mais, considerando 31/07</t>
  </si>
  <si>
    <t>Porcentagem adoções que tramitam há 240 dias ou menos</t>
  </si>
  <si>
    <t>Total de processos de destituição do SNA que tramitam há 120 dias ou mais, considerando 31/07</t>
  </si>
  <si>
    <t xml:space="preserve">Total de acollhidos há mais de 30 dias sem CPF, considerando 31/07 </t>
  </si>
  <si>
    <t>Pontuação c</t>
  </si>
  <si>
    <t>Total de acolhidos há mais de 30 dias, considerando 31/07</t>
  </si>
  <si>
    <t>Total acolhimentos iniciados antes de 30/04</t>
  </si>
  <si>
    <t>Porcentagem de acolhodos há mais de 30 dias sem CPF</t>
  </si>
  <si>
    <t>Total acolhimentos iniciados antes de 30/04 com reavaliação até 31/07</t>
  </si>
  <si>
    <t>Porcentagem de reavaliados até 31/07</t>
  </si>
  <si>
    <t>Porcentagem destituições que tramitam há 120 dias ou menos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</si>
</sst>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0" fontId="0" fillId="0" borderId="5" xfId="0" applyNumberFormat="1" applyBorder="1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9" fontId="0" fillId="0" borderId="5" xfId="0" applyNumberFormat="1" applyBorder="1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40"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</dxf>
    <dxf>
      <border outline="0">
        <bottom style="thin">
          <color indexed="64"/>
        </bottom>
      </border>
    </dxf>
    <dxf>
      <alignment horizontal="center" vertical="center" textRotation="0" indent="0" justifyLastLine="0" shrinkToFit="0" readingOrder="0"/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</dxfs>
  <tableStyles count="2" defaultTableStyle="TableStyleMedium2" defaultPivotStyle="PivotStyleLight16">
    <tableStyle name="ADOÇÃO - 6, XI, b)-style" pivot="0" count="3" xr9:uid="{00000000-0011-0000-FFFF-FFFF00000000}">
      <tableStyleElement type="headerRow" dxfId="39"/>
      <tableStyleElement type="firstRowStripe" dxfId="38"/>
      <tableStyleElement type="secondRowStripe" dxfId="37"/>
    </tableStyle>
    <tableStyle name="ACOLHIMENTO - 6, XI, a-style" pivot="0" count="3" xr9:uid="{00000000-0011-0000-FFFF-FFFF01000000}">
      <tableStyleElement type="headerRow" dxfId="36"/>
      <tableStyleElement type="firstRowStripe" dxfId="35"/>
      <tableStyleElement type="secondRowStripe" dxfId="3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2:E29" totalsRowShown="0" headerRowDxfId="33" dataDxfId="31" headerRowBorderDxfId="32" tableBorderDxfId="30" totalsRowBorderDxfId="29">
  <autoFilter ref="A2:E29" xr:uid="{00000000-0009-0000-0100-000001000000}"/>
  <tableColumns count="5">
    <tableColumn id="1" xr3:uid="{00000000-0010-0000-0000-000001000000}" name="TRIBUNAL" dataDxfId="28"/>
    <tableColumn id="2" xr3:uid="{00000000-0010-0000-0000-000002000000}" name="Total acolhimentos iniciados antes de 30/04" dataDxfId="27"/>
    <tableColumn id="3" xr3:uid="{00000000-0010-0000-0000-000003000000}" name="Total acolhimentos iniciados antes de 30/04 com reavaliação até 31/07" dataDxfId="26"/>
    <tableColumn id="4" xr3:uid="{00000000-0010-0000-0000-000004000000}" name="Porcentagem de reavaliados até 31/07" dataDxfId="25">
      <calculatedColumnFormula>Tabela1[[#This Row],[Total acolhimentos iniciados antes de 30/04 com reavaliação até 31/07]]/Tabela1[[#This Row],[Total acolhimentos iniciados antes de 30/04]]</calculatedColumnFormula>
    </tableColumn>
    <tableColumn id="5" xr3:uid="{00000000-0010-0000-0000-000005000000}" name="Pontuação" dataDxfId="24">
      <calculatedColumnFormula>IF(D3&gt;=0.98, 20, IF(AND(D3&gt;=0.9, D3&lt;0.98), 10, IF(D3&lt;0.9, 0)))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a13" displayName="Tabela13" ref="A2:I29" totalsRowShown="0" headerRowDxfId="23" dataDxfId="21" headerRowBorderDxfId="22" tableBorderDxfId="20" totalsRowBorderDxfId="19">
  <autoFilter ref="A2:I29" xr:uid="{00000000-0009-0000-0100-000002000000}"/>
  <tableColumns count="9">
    <tableColumn id="1" xr3:uid="{00000000-0010-0000-0100-000001000000}" name="TRIBUNAL" dataDxfId="18"/>
    <tableColumn id="2" xr3:uid="{00000000-0010-0000-0100-000002000000}" name="Total de processos de adoção que tramitam em 31/07" dataDxfId="17"/>
    <tableColumn id="3" xr3:uid="{00000000-0010-0000-0100-000003000000}" name="Total de processos de adoção do SNA que tramitam há 240 dias ou mais, considerando 31/07" dataDxfId="16" dataCellStyle="Normal 2"/>
    <tableColumn id="4" xr3:uid="{00000000-0010-0000-0100-000004000000}" name="Porcentagem adoções que tramitam há 240 dias ou menos" dataDxfId="15">
      <calculatedColumnFormula>(Tabela13[[#This Row],[Total de processos de adoção que tramitam em 31/07]]-Tabela13[[#This Row],[Total de processos de adoção do SNA que tramitam há 240 dias ou mais, considerando 31/07]])/Tabela13[[#This Row],[Total de processos de adoção que tramitam em 31/07]]</calculatedColumnFormula>
    </tableColumn>
    <tableColumn id="5" xr3:uid="{00000000-0010-0000-0100-000005000000}" name="Pontuação b.1" dataDxfId="14">
      <calculatedColumnFormula>IF(D3&gt;=0.8, 10, 0)</calculatedColumnFormula>
    </tableColumn>
    <tableColumn id="9" xr3:uid="{00000000-0010-0000-0100-000009000000}" name="Total de processos de destituição do SNA que tramitam em 31/07" dataDxfId="13" dataCellStyle="Normal 2"/>
    <tableColumn id="6" xr3:uid="{00000000-0010-0000-0100-000006000000}" name="Total de processos de destituição do SNA que tramitam há 120 dias ou mais, considerando 31/07" dataDxfId="12" dataCellStyle="Normal 2"/>
    <tableColumn id="7" xr3:uid="{00000000-0010-0000-0100-000007000000}" name="Porcentagem destituições que tramitam há 120 dias ou menos" dataDxfId="11">
      <calculatedColumnFormula>(Tabela13[[#This Row],[Total de processos de destituição do SNA que tramitam em 31/07]]-Tabela13[[#This Row],[Total de processos de destituição do SNA que tramitam há 120 dias ou mais, considerando 31/07]])/Tabela13[[#This Row],[Total de processos de destituição do SNA que tramitam em 31/07]]</calculatedColumnFormula>
    </tableColumn>
    <tableColumn id="8" xr3:uid="{00000000-0010-0000-0100-000008000000}" name="Pontuação b.2" dataDxfId="10">
      <calculatedColumnFormula>IF(H3&gt;=0.8, 10, 0)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ela134" displayName="Tabela134" ref="A2:E29" totalsRowShown="0" headerRowDxfId="9" dataDxfId="7" headerRowBorderDxfId="8" tableBorderDxfId="6" totalsRowBorderDxfId="5">
  <autoFilter ref="A2:E29" xr:uid="{00000000-0009-0000-0100-000003000000}"/>
  <sortState xmlns:xlrd2="http://schemas.microsoft.com/office/spreadsheetml/2017/richdata2" ref="A3:E29">
    <sortCondition ref="A2:A29"/>
  </sortState>
  <tableColumns count="5">
    <tableColumn id="1" xr3:uid="{00000000-0010-0000-0200-000001000000}" name="TRIBUNAL" dataDxfId="4"/>
    <tableColumn id="2" xr3:uid="{00000000-0010-0000-0200-000002000000}" name="Total de acolhidos há mais de 30 dias, considerando 31/07" dataDxfId="3"/>
    <tableColumn id="3" xr3:uid="{00000000-0010-0000-0200-000003000000}" name="Total de acollhidos há mais de 30 dias sem CPF, considerando 31/07 " dataDxfId="2" dataCellStyle="Normal 2"/>
    <tableColumn id="4" xr3:uid="{00000000-0010-0000-0200-000004000000}" name="Porcentagem de acolhodos há mais de 30 dias sem CPF" dataDxfId="1">
      <calculatedColumnFormula>(Tabela134[[#This Row],[Total de acolhidos há mais de 30 dias, considerando 31/07]]-Tabela134[[#This Row],[Total de acollhidos há mais de 30 dias sem CPF, considerando 31/07 ]])/Tabela134[[#This Row],[Total de acolhidos há mais de 30 dias, considerando 31/07]]</calculatedColumnFormula>
    </tableColumn>
    <tableColumn id="5" xr3:uid="{00000000-0010-0000-0200-000005000000}" name="Pontuação c" dataDxfId="0">
      <calculatedColumnFormula>IF(D3&gt;=0.9, 20, 0)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"/>
  <sheetViews>
    <sheetView tabSelected="1" topLeftCell="A4" workbookViewId="0">
      <selection activeCell="D7" sqref="D7"/>
    </sheetView>
  </sheetViews>
  <sheetFormatPr defaultColWidth="8.7109375" defaultRowHeight="15" x14ac:dyDescent="0.25"/>
  <cols>
    <col min="1" max="1" width="20.5703125" style="1" customWidth="1"/>
    <col min="2" max="2" width="26.140625" style="10" customWidth="1"/>
    <col min="3" max="3" width="33.28515625" style="1" customWidth="1"/>
    <col min="4" max="4" width="27" style="12" customWidth="1"/>
    <col min="5" max="5" width="11.5703125" style="1" customWidth="1"/>
    <col min="6" max="16384" width="8.7109375" style="1"/>
  </cols>
  <sheetData>
    <row r="1" spans="1:5" ht="122.1" customHeight="1" x14ac:dyDescent="0.25">
      <c r="A1" s="25" t="s">
        <v>4</v>
      </c>
      <c r="B1" s="26"/>
      <c r="C1" s="26"/>
      <c r="D1" s="26"/>
      <c r="E1" s="27"/>
    </row>
    <row r="2" spans="1:5" ht="30" x14ac:dyDescent="0.25">
      <c r="A2" s="2" t="s">
        <v>0</v>
      </c>
      <c r="B2" s="3" t="s">
        <v>42</v>
      </c>
      <c r="C2" s="3" t="s">
        <v>44</v>
      </c>
      <c r="D2" s="11" t="s">
        <v>45</v>
      </c>
      <c r="E2" s="4" t="s">
        <v>3</v>
      </c>
    </row>
    <row r="3" spans="1:5" x14ac:dyDescent="0.25">
      <c r="A3" s="5" t="s">
        <v>9</v>
      </c>
      <c r="B3" s="7">
        <v>85</v>
      </c>
      <c r="C3" s="7">
        <v>36</v>
      </c>
      <c r="D3" s="18">
        <f>Tabela1[[#This Row],[Total acolhimentos iniciados antes de 30/04 com reavaliação até 31/07]]/Tabela1[[#This Row],[Total acolhimentos iniciados antes de 30/04]]</f>
        <v>0.42352941176470588</v>
      </c>
      <c r="E3" s="8">
        <f t="shared" ref="E3:E29" si="0">IF(D3&gt;=0.98, 20, IF(AND(D3&gt;=0.9, D3&lt;0.98), 10, IF(D3&lt;0.9, 0)))</f>
        <v>0</v>
      </c>
    </row>
    <row r="4" spans="1:5" x14ac:dyDescent="0.25">
      <c r="A4" s="5" t="s">
        <v>10</v>
      </c>
      <c r="B4" s="7">
        <v>394</v>
      </c>
      <c r="C4" s="7">
        <v>166</v>
      </c>
      <c r="D4" s="18">
        <f>Tabela1[[#This Row],[Total acolhimentos iniciados antes de 30/04 com reavaliação até 31/07]]/Tabela1[[#This Row],[Total acolhimentos iniciados antes de 30/04]]</f>
        <v>0.42131979695431471</v>
      </c>
      <c r="E4" s="8">
        <f t="shared" si="0"/>
        <v>0</v>
      </c>
    </row>
    <row r="5" spans="1:5" x14ac:dyDescent="0.25">
      <c r="A5" s="5" t="s">
        <v>11</v>
      </c>
      <c r="B5" s="7">
        <v>234</v>
      </c>
      <c r="C5" s="7">
        <v>205</v>
      </c>
      <c r="D5" s="18">
        <f>Tabela1[[#This Row],[Total acolhimentos iniciados antes de 30/04 com reavaliação até 31/07]]/Tabela1[[#This Row],[Total acolhimentos iniciados antes de 30/04]]</f>
        <v>0.87606837606837606</v>
      </c>
      <c r="E5" s="8">
        <f t="shared" si="0"/>
        <v>0</v>
      </c>
    </row>
    <row r="6" spans="1:5" x14ac:dyDescent="0.25">
      <c r="A6" s="5" t="s">
        <v>12</v>
      </c>
      <c r="B6" s="7">
        <v>99</v>
      </c>
      <c r="C6" s="7">
        <v>96</v>
      </c>
      <c r="D6" s="18">
        <f>Tabela1[[#This Row],[Total acolhimentos iniciados antes de 30/04 com reavaliação até 31/07]]/Tabela1[[#This Row],[Total acolhimentos iniciados antes de 30/04]]</f>
        <v>0.96969696969696972</v>
      </c>
      <c r="E6" s="8">
        <f t="shared" si="0"/>
        <v>10</v>
      </c>
    </row>
    <row r="7" spans="1:5" x14ac:dyDescent="0.25">
      <c r="A7" s="5" t="s">
        <v>13</v>
      </c>
      <c r="B7" s="7">
        <v>999</v>
      </c>
      <c r="C7" s="7">
        <v>403</v>
      </c>
      <c r="D7" s="18">
        <f>Tabela1[[#This Row],[Total acolhimentos iniciados antes de 30/04 com reavaliação até 31/07]]/Tabela1[[#This Row],[Total acolhimentos iniciados antes de 30/04]]</f>
        <v>0.40340340340340342</v>
      </c>
      <c r="E7" s="8">
        <f t="shared" si="0"/>
        <v>0</v>
      </c>
    </row>
    <row r="8" spans="1:5" x14ac:dyDescent="0.25">
      <c r="A8" s="5" t="s">
        <v>14</v>
      </c>
      <c r="B8" s="7">
        <v>761</v>
      </c>
      <c r="C8" s="7">
        <v>494</v>
      </c>
      <c r="D8" s="18">
        <f>Tabela1[[#This Row],[Total acolhimentos iniciados antes de 30/04 com reavaliação até 31/07]]/Tabela1[[#This Row],[Total acolhimentos iniciados antes de 30/04]]</f>
        <v>0.64914586070959268</v>
      </c>
      <c r="E8" s="8">
        <f t="shared" si="0"/>
        <v>0</v>
      </c>
    </row>
    <row r="9" spans="1:5" x14ac:dyDescent="0.25">
      <c r="A9" s="5" t="s">
        <v>15</v>
      </c>
      <c r="B9" s="7">
        <v>343</v>
      </c>
      <c r="C9" s="7">
        <v>284</v>
      </c>
      <c r="D9" s="18">
        <f>Tabela1[[#This Row],[Total acolhimentos iniciados antes de 30/04 com reavaliação até 31/07]]/Tabela1[[#This Row],[Total acolhimentos iniciados antes de 30/04]]</f>
        <v>0.82798833819241979</v>
      </c>
      <c r="E9" s="8">
        <f t="shared" si="0"/>
        <v>0</v>
      </c>
    </row>
    <row r="10" spans="1:5" x14ac:dyDescent="0.25">
      <c r="A10" s="5" t="s">
        <v>16</v>
      </c>
      <c r="B10" s="7">
        <v>816</v>
      </c>
      <c r="C10" s="7">
        <v>432</v>
      </c>
      <c r="D10" s="18">
        <f>Tabela1[[#This Row],[Total acolhimentos iniciados antes de 30/04 com reavaliação até 31/07]]/Tabela1[[#This Row],[Total acolhimentos iniciados antes de 30/04]]</f>
        <v>0.52941176470588236</v>
      </c>
      <c r="E10" s="8">
        <f t="shared" si="0"/>
        <v>0</v>
      </c>
    </row>
    <row r="11" spans="1:5" x14ac:dyDescent="0.25">
      <c r="A11" s="5" t="s">
        <v>17</v>
      </c>
      <c r="B11" s="7">
        <v>675</v>
      </c>
      <c r="C11" s="7">
        <v>590</v>
      </c>
      <c r="D11" s="18">
        <f>Tabela1[[#This Row],[Total acolhimentos iniciados antes de 30/04 com reavaliação até 31/07]]/Tabela1[[#This Row],[Total acolhimentos iniciados antes de 30/04]]</f>
        <v>0.87407407407407411</v>
      </c>
      <c r="E11" s="8">
        <f t="shared" si="0"/>
        <v>0</v>
      </c>
    </row>
    <row r="12" spans="1:5" x14ac:dyDescent="0.25">
      <c r="A12" s="5" t="s">
        <v>18</v>
      </c>
      <c r="B12" s="7">
        <v>267</v>
      </c>
      <c r="C12" s="7">
        <v>161</v>
      </c>
      <c r="D12" s="18">
        <f>Tabela1[[#This Row],[Total acolhimentos iniciados antes de 30/04 com reavaliação até 31/07]]/Tabela1[[#This Row],[Total acolhimentos iniciados antes de 30/04]]</f>
        <v>0.60299625468164797</v>
      </c>
      <c r="E12" s="8">
        <f t="shared" si="0"/>
        <v>0</v>
      </c>
    </row>
    <row r="13" spans="1:5" x14ac:dyDescent="0.25">
      <c r="A13" s="5" t="s">
        <v>19</v>
      </c>
      <c r="B13" s="7">
        <v>3547</v>
      </c>
      <c r="C13" s="7">
        <v>1917</v>
      </c>
      <c r="D13" s="18">
        <f>Tabela1[[#This Row],[Total acolhimentos iniciados antes de 30/04 com reavaliação até 31/07]]/Tabela1[[#This Row],[Total acolhimentos iniciados antes de 30/04]]</f>
        <v>0.54045672399210598</v>
      </c>
      <c r="E13" s="8">
        <f t="shared" si="0"/>
        <v>0</v>
      </c>
    </row>
    <row r="14" spans="1:5" x14ac:dyDescent="0.25">
      <c r="A14" s="5" t="s">
        <v>20</v>
      </c>
      <c r="B14" s="7">
        <v>670</v>
      </c>
      <c r="C14" s="7">
        <v>425</v>
      </c>
      <c r="D14" s="18">
        <f>Tabela1[[#This Row],[Total acolhimentos iniciados antes de 30/04 com reavaliação até 31/07]]/Tabela1[[#This Row],[Total acolhimentos iniciados antes de 30/04]]</f>
        <v>0.63432835820895528</v>
      </c>
      <c r="E14" s="8">
        <f t="shared" si="0"/>
        <v>0</v>
      </c>
    </row>
    <row r="15" spans="1:5" x14ac:dyDescent="0.25">
      <c r="A15" s="5" t="s">
        <v>21</v>
      </c>
      <c r="B15" s="7">
        <v>502</v>
      </c>
      <c r="C15" s="7">
        <v>411</v>
      </c>
      <c r="D15" s="18">
        <f>Tabela1[[#This Row],[Total acolhimentos iniciados antes de 30/04 com reavaliação até 31/07]]/Tabela1[[#This Row],[Total acolhimentos iniciados antes de 30/04]]</f>
        <v>0.81872509960159368</v>
      </c>
      <c r="E15" s="8">
        <f t="shared" si="0"/>
        <v>0</v>
      </c>
    </row>
    <row r="16" spans="1:5" x14ac:dyDescent="0.25">
      <c r="A16" s="5" t="s">
        <v>22</v>
      </c>
      <c r="B16" s="7">
        <v>576</v>
      </c>
      <c r="C16" s="7">
        <v>499</v>
      </c>
      <c r="D16" s="18">
        <f>Tabela1[[#This Row],[Total acolhimentos iniciados antes de 30/04 com reavaliação até 31/07]]/Tabela1[[#This Row],[Total acolhimentos iniciados antes de 30/04]]</f>
        <v>0.86631944444444442</v>
      </c>
      <c r="E16" s="8">
        <f t="shared" si="0"/>
        <v>0</v>
      </c>
    </row>
    <row r="17" spans="1:5" x14ac:dyDescent="0.25">
      <c r="A17" s="5" t="s">
        <v>23</v>
      </c>
      <c r="B17" s="7">
        <v>407</v>
      </c>
      <c r="C17" s="7">
        <v>224</v>
      </c>
      <c r="D17" s="18">
        <f>Tabela1[[#This Row],[Total acolhimentos iniciados antes de 30/04 com reavaliação até 31/07]]/Tabela1[[#This Row],[Total acolhimentos iniciados antes de 30/04]]</f>
        <v>0.55036855036855037</v>
      </c>
      <c r="E17" s="8">
        <f t="shared" si="0"/>
        <v>0</v>
      </c>
    </row>
    <row r="18" spans="1:5" x14ac:dyDescent="0.25">
      <c r="A18" s="5" t="s">
        <v>24</v>
      </c>
      <c r="B18" s="7">
        <v>829</v>
      </c>
      <c r="C18" s="7">
        <v>638</v>
      </c>
      <c r="D18" s="18">
        <f>Tabela1[[#This Row],[Total acolhimentos iniciados antes de 30/04 com reavaliação até 31/07]]/Tabela1[[#This Row],[Total acolhimentos iniciados antes de 30/04]]</f>
        <v>0.76960193003618815</v>
      </c>
      <c r="E18" s="8">
        <f t="shared" si="0"/>
        <v>0</v>
      </c>
    </row>
    <row r="19" spans="1:5" x14ac:dyDescent="0.25">
      <c r="A19" s="5" t="s">
        <v>25</v>
      </c>
      <c r="B19" s="7">
        <v>165</v>
      </c>
      <c r="C19" s="7">
        <v>136</v>
      </c>
      <c r="D19" s="18">
        <f>Tabela1[[#This Row],[Total acolhimentos iniciados antes de 30/04 com reavaliação até 31/07]]/Tabela1[[#This Row],[Total acolhimentos iniciados antes de 30/04]]</f>
        <v>0.82424242424242422</v>
      </c>
      <c r="E19" s="8">
        <f t="shared" si="0"/>
        <v>0</v>
      </c>
    </row>
    <row r="20" spans="1:5" x14ac:dyDescent="0.25">
      <c r="A20" s="5" t="s">
        <v>26</v>
      </c>
      <c r="B20" s="7">
        <v>2799</v>
      </c>
      <c r="C20" s="7">
        <v>1711</v>
      </c>
      <c r="D20" s="18">
        <f>Tabela1[[#This Row],[Total acolhimentos iniciados antes de 30/04 com reavaliação até 31/07]]/Tabela1[[#This Row],[Total acolhimentos iniciados antes de 30/04]]</f>
        <v>0.61128974633797784</v>
      </c>
      <c r="E20" s="8">
        <f t="shared" si="0"/>
        <v>0</v>
      </c>
    </row>
    <row r="21" spans="1:5" x14ac:dyDescent="0.25">
      <c r="A21" s="5" t="s">
        <v>27</v>
      </c>
      <c r="B21" s="7">
        <v>1685</v>
      </c>
      <c r="C21" s="7">
        <v>463</v>
      </c>
      <c r="D21" s="18">
        <f>Tabela1[[#This Row],[Total acolhimentos iniciados antes de 30/04 com reavaliação até 31/07]]/Tabela1[[#This Row],[Total acolhimentos iniciados antes de 30/04]]</f>
        <v>0.27477744807121662</v>
      </c>
      <c r="E21" s="8">
        <f t="shared" si="0"/>
        <v>0</v>
      </c>
    </row>
    <row r="22" spans="1:5" x14ac:dyDescent="0.25">
      <c r="A22" s="5" t="s">
        <v>28</v>
      </c>
      <c r="B22" s="7">
        <v>201</v>
      </c>
      <c r="C22" s="7">
        <v>115</v>
      </c>
      <c r="D22" s="18">
        <f>Tabela1[[#This Row],[Total acolhimentos iniciados antes de 30/04 com reavaliação até 31/07]]/Tabela1[[#This Row],[Total acolhimentos iniciados antes de 30/04]]</f>
        <v>0.57213930348258701</v>
      </c>
      <c r="E22" s="8">
        <f t="shared" si="0"/>
        <v>0</v>
      </c>
    </row>
    <row r="23" spans="1:5" x14ac:dyDescent="0.25">
      <c r="A23" s="5" t="s">
        <v>29</v>
      </c>
      <c r="B23" s="7">
        <v>191</v>
      </c>
      <c r="C23" s="7">
        <v>146</v>
      </c>
      <c r="D23" s="18">
        <f>Tabela1[[#This Row],[Total acolhimentos iniciados antes de 30/04 com reavaliação até 31/07]]/Tabela1[[#This Row],[Total acolhimentos iniciados antes de 30/04]]</f>
        <v>0.76439790575916233</v>
      </c>
      <c r="E23" s="8">
        <f t="shared" si="0"/>
        <v>0</v>
      </c>
    </row>
    <row r="24" spans="1:5" x14ac:dyDescent="0.25">
      <c r="A24" s="5" t="s">
        <v>30</v>
      </c>
      <c r="B24" s="7">
        <v>66</v>
      </c>
      <c r="C24" s="7">
        <v>56</v>
      </c>
      <c r="D24" s="18">
        <f>Tabela1[[#This Row],[Total acolhimentos iniciados antes de 30/04 com reavaliação até 31/07]]/Tabela1[[#This Row],[Total acolhimentos iniciados antes de 30/04]]</f>
        <v>0.84848484848484851</v>
      </c>
      <c r="E24" s="8">
        <f t="shared" si="0"/>
        <v>0</v>
      </c>
    </row>
    <row r="25" spans="1:5" x14ac:dyDescent="0.25">
      <c r="A25" s="5" t="s">
        <v>31</v>
      </c>
      <c r="B25" s="7">
        <v>3502</v>
      </c>
      <c r="C25" s="7">
        <v>1816</v>
      </c>
      <c r="D25" s="18">
        <f>Tabela1[[#This Row],[Total acolhimentos iniciados antes de 30/04 com reavaliação até 31/07]]/Tabela1[[#This Row],[Total acolhimentos iniciados antes de 30/04]]</f>
        <v>0.51856082238720735</v>
      </c>
      <c r="E25" s="8">
        <f t="shared" si="0"/>
        <v>0</v>
      </c>
    </row>
    <row r="26" spans="1:5" x14ac:dyDescent="0.25">
      <c r="A26" s="5" t="s">
        <v>32</v>
      </c>
      <c r="B26" s="7">
        <v>1477</v>
      </c>
      <c r="C26" s="7">
        <v>1310</v>
      </c>
      <c r="D26" s="18">
        <f>Tabela1[[#This Row],[Total acolhimentos iniciados antes de 30/04 com reavaliação até 31/07]]/Tabela1[[#This Row],[Total acolhimentos iniciados antes de 30/04]]</f>
        <v>0.88693297224102907</v>
      </c>
      <c r="E26" s="8">
        <f t="shared" si="0"/>
        <v>0</v>
      </c>
    </row>
    <row r="27" spans="1:5" x14ac:dyDescent="0.25">
      <c r="A27" s="5" t="s">
        <v>33</v>
      </c>
      <c r="B27" s="7">
        <v>295</v>
      </c>
      <c r="C27" s="7">
        <v>121</v>
      </c>
      <c r="D27" s="18">
        <f>Tabela1[[#This Row],[Total acolhimentos iniciados antes de 30/04 com reavaliação até 31/07]]/Tabela1[[#This Row],[Total acolhimentos iniciados antes de 30/04]]</f>
        <v>0.4101694915254237</v>
      </c>
      <c r="E27" s="8">
        <f t="shared" si="0"/>
        <v>0</v>
      </c>
    </row>
    <row r="28" spans="1:5" x14ac:dyDescent="0.25">
      <c r="A28" s="5" t="s">
        <v>34</v>
      </c>
      <c r="B28" s="7">
        <v>8704</v>
      </c>
      <c r="C28" s="7">
        <v>3539</v>
      </c>
      <c r="D28" s="18">
        <f>Tabela1[[#This Row],[Total acolhimentos iniciados antes de 30/04 com reavaliação até 31/07]]/Tabela1[[#This Row],[Total acolhimentos iniciados antes de 30/04]]</f>
        <v>0.40659466911764708</v>
      </c>
      <c r="E28" s="8">
        <f t="shared" si="0"/>
        <v>0</v>
      </c>
    </row>
    <row r="29" spans="1:5" x14ac:dyDescent="0.25">
      <c r="A29" s="9" t="s">
        <v>35</v>
      </c>
      <c r="B29" s="7">
        <v>103</v>
      </c>
      <c r="C29" s="7">
        <v>51</v>
      </c>
      <c r="D29" s="18">
        <f>Tabela1[[#This Row],[Total acolhimentos iniciados antes de 30/04 com reavaliação até 31/07]]/Tabela1[[#This Row],[Total acolhimentos iniciados antes de 30/04]]</f>
        <v>0.49514563106796117</v>
      </c>
      <c r="E29" s="8">
        <f t="shared" si="0"/>
        <v>0</v>
      </c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9"/>
  <sheetViews>
    <sheetView topLeftCell="A2" workbookViewId="0">
      <selection activeCell="D10" sqref="D10"/>
    </sheetView>
  </sheetViews>
  <sheetFormatPr defaultColWidth="8.7109375" defaultRowHeight="15" x14ac:dyDescent="0.25"/>
  <cols>
    <col min="1" max="1" width="18.5703125" style="10" customWidth="1"/>
    <col min="2" max="2" width="15.42578125" style="10" customWidth="1"/>
    <col min="3" max="3" width="29.28515625" style="10" customWidth="1"/>
    <col min="4" max="4" width="18.85546875" style="20" customWidth="1"/>
    <col min="5" max="5" width="11.5703125" style="10" customWidth="1"/>
    <col min="6" max="7" width="26.7109375" style="10" customWidth="1"/>
    <col min="8" max="8" width="22.7109375" style="20" customWidth="1"/>
    <col min="9" max="9" width="11.140625" style="10" customWidth="1"/>
    <col min="10" max="16384" width="8.7109375" style="10"/>
  </cols>
  <sheetData>
    <row r="1" spans="1:9" ht="108" customHeight="1" x14ac:dyDescent="0.25">
      <c r="A1" s="28" t="s">
        <v>5</v>
      </c>
      <c r="B1" s="29"/>
      <c r="C1" s="29"/>
      <c r="D1" s="29"/>
      <c r="E1" s="29"/>
      <c r="F1" s="29"/>
      <c r="G1" s="29"/>
      <c r="H1" s="29"/>
    </row>
    <row r="2" spans="1:9" ht="75" x14ac:dyDescent="0.25">
      <c r="A2" s="13" t="s">
        <v>0</v>
      </c>
      <c r="B2" s="3" t="s">
        <v>7</v>
      </c>
      <c r="C2" s="3" t="s">
        <v>36</v>
      </c>
      <c r="D2" s="19" t="s">
        <v>37</v>
      </c>
      <c r="E2" s="3" t="s">
        <v>1</v>
      </c>
      <c r="F2" s="3" t="s">
        <v>8</v>
      </c>
      <c r="G2" s="3" t="s">
        <v>38</v>
      </c>
      <c r="H2" s="19" t="s">
        <v>46</v>
      </c>
      <c r="I2" s="14" t="s">
        <v>2</v>
      </c>
    </row>
    <row r="3" spans="1:9" x14ac:dyDescent="0.25">
      <c r="A3" s="22" t="s">
        <v>9</v>
      </c>
      <c r="B3" s="16">
        <v>12</v>
      </c>
      <c r="C3" s="16">
        <v>2</v>
      </c>
      <c r="D3" s="18">
        <f>(Tabela13[[#This Row],[Total de processos de adoção que tramitam em 31/07]]-Tabela13[[#This Row],[Total de processos de adoção do SNA que tramitam há 240 dias ou mais, considerando 31/07]])/Tabela13[[#This Row],[Total de processos de adoção que tramitam em 31/07]]</f>
        <v>0.83333333333333337</v>
      </c>
      <c r="E3" s="6">
        <f t="shared" ref="E3:E29" si="0">IF(D3&gt;=0.8, 10, 0)</f>
        <v>10</v>
      </c>
      <c r="F3" s="16">
        <v>7</v>
      </c>
      <c r="G3" s="16">
        <v>5</v>
      </c>
      <c r="H3" s="19">
        <f>(Tabela13[[#This Row],[Total de processos de destituição do SNA que tramitam em 31/07]]-Tabela13[[#This Row],[Total de processos de destituição do SNA que tramitam há 120 dias ou mais, considerando 31/07]])/Tabela13[[#This Row],[Total de processos de destituição do SNA que tramitam em 31/07]]</f>
        <v>0.2857142857142857</v>
      </c>
      <c r="I3" s="15">
        <f t="shared" ref="I3:I29" si="1">IF(H3&gt;=0.8, 10, 0)</f>
        <v>0</v>
      </c>
    </row>
    <row r="4" spans="1:9" x14ac:dyDescent="0.25">
      <c r="A4" s="22" t="s">
        <v>10</v>
      </c>
      <c r="B4" s="16">
        <v>29</v>
      </c>
      <c r="C4" s="16">
        <v>19</v>
      </c>
      <c r="D4" s="18">
        <f>(Tabela13[[#This Row],[Total de processos de adoção que tramitam em 31/07]]-Tabela13[[#This Row],[Total de processos de adoção do SNA que tramitam há 240 dias ou mais, considerando 31/07]])/Tabela13[[#This Row],[Total de processos de adoção que tramitam em 31/07]]</f>
        <v>0.34482758620689657</v>
      </c>
      <c r="E4" s="6">
        <f t="shared" si="0"/>
        <v>0</v>
      </c>
      <c r="F4" s="16">
        <v>78</v>
      </c>
      <c r="G4" s="16">
        <v>64</v>
      </c>
      <c r="H4" s="19">
        <f>(Tabela13[[#This Row],[Total de processos de destituição do SNA que tramitam em 31/07]]-Tabela13[[#This Row],[Total de processos de destituição do SNA que tramitam há 120 dias ou mais, considerando 31/07]])/Tabela13[[#This Row],[Total de processos de destituição do SNA que tramitam em 31/07]]</f>
        <v>0.17948717948717949</v>
      </c>
      <c r="I4" s="15">
        <f t="shared" si="1"/>
        <v>0</v>
      </c>
    </row>
    <row r="5" spans="1:9" x14ac:dyDescent="0.25">
      <c r="A5" s="22" t="s">
        <v>11</v>
      </c>
      <c r="B5" s="16">
        <v>18</v>
      </c>
      <c r="C5" s="16">
        <v>2</v>
      </c>
      <c r="D5" s="18">
        <f>(Tabela13[[#This Row],[Total de processos de adoção que tramitam em 31/07]]-Tabela13[[#This Row],[Total de processos de adoção do SNA que tramitam há 240 dias ou mais, considerando 31/07]])/Tabela13[[#This Row],[Total de processos de adoção que tramitam em 31/07]]</f>
        <v>0.88888888888888884</v>
      </c>
      <c r="E5" s="6">
        <f t="shared" si="0"/>
        <v>10</v>
      </c>
      <c r="F5" s="16">
        <v>42</v>
      </c>
      <c r="G5" s="16">
        <v>26</v>
      </c>
      <c r="H5" s="19">
        <f>(Tabela13[[#This Row],[Total de processos de destituição do SNA que tramitam em 31/07]]-Tabela13[[#This Row],[Total de processos de destituição do SNA que tramitam há 120 dias ou mais, considerando 31/07]])/Tabela13[[#This Row],[Total de processos de destituição do SNA que tramitam em 31/07]]</f>
        <v>0.38095238095238093</v>
      </c>
      <c r="I5" s="15">
        <f t="shared" si="1"/>
        <v>0</v>
      </c>
    </row>
    <row r="6" spans="1:9" x14ac:dyDescent="0.25">
      <c r="A6" s="22" t="s">
        <v>12</v>
      </c>
      <c r="B6" s="16">
        <v>15</v>
      </c>
      <c r="C6" s="16">
        <v>10</v>
      </c>
      <c r="D6" s="18">
        <f>(Tabela13[[#This Row],[Total de processos de adoção que tramitam em 31/07]]-Tabela13[[#This Row],[Total de processos de adoção do SNA que tramitam há 240 dias ou mais, considerando 31/07]])/Tabela13[[#This Row],[Total de processos de adoção que tramitam em 31/07]]</f>
        <v>0.33333333333333331</v>
      </c>
      <c r="E6" s="6">
        <f t="shared" si="0"/>
        <v>0</v>
      </c>
      <c r="F6" s="16">
        <v>13</v>
      </c>
      <c r="G6" s="16">
        <v>5</v>
      </c>
      <c r="H6" s="19">
        <f>(Tabela13[[#This Row],[Total de processos de destituição do SNA que tramitam em 31/07]]-Tabela13[[#This Row],[Total de processos de destituição do SNA que tramitam há 120 dias ou mais, considerando 31/07]])/Tabela13[[#This Row],[Total de processos de destituição do SNA que tramitam em 31/07]]</f>
        <v>0.61538461538461542</v>
      </c>
      <c r="I6" s="15">
        <f t="shared" si="1"/>
        <v>0</v>
      </c>
    </row>
    <row r="7" spans="1:9" x14ac:dyDescent="0.25">
      <c r="A7" s="22" t="s">
        <v>13</v>
      </c>
      <c r="B7" s="16">
        <v>91</v>
      </c>
      <c r="C7" s="16">
        <v>73</v>
      </c>
      <c r="D7" s="18">
        <f>(Tabela13[[#This Row],[Total de processos de adoção que tramitam em 31/07]]-Tabela13[[#This Row],[Total de processos de adoção do SNA que tramitam há 240 dias ou mais, considerando 31/07]])/Tabela13[[#This Row],[Total de processos de adoção que tramitam em 31/07]]</f>
        <v>0.19780219780219779</v>
      </c>
      <c r="E7" s="6">
        <f t="shared" si="0"/>
        <v>0</v>
      </c>
      <c r="F7" s="16">
        <v>273</v>
      </c>
      <c r="G7" s="16">
        <v>238</v>
      </c>
      <c r="H7" s="19">
        <f>(Tabela13[[#This Row],[Total de processos de destituição do SNA que tramitam em 31/07]]-Tabela13[[#This Row],[Total de processos de destituição do SNA que tramitam há 120 dias ou mais, considerando 31/07]])/Tabela13[[#This Row],[Total de processos de destituição do SNA que tramitam em 31/07]]</f>
        <v>0.12820512820512819</v>
      </c>
      <c r="I7" s="15">
        <f t="shared" si="1"/>
        <v>0</v>
      </c>
    </row>
    <row r="8" spans="1:9" x14ac:dyDescent="0.25">
      <c r="A8" s="22" t="s">
        <v>14</v>
      </c>
      <c r="B8" s="16">
        <v>58</v>
      </c>
      <c r="C8" s="16">
        <v>23</v>
      </c>
      <c r="D8" s="18">
        <f>(Tabela13[[#This Row],[Total de processos de adoção que tramitam em 31/07]]-Tabela13[[#This Row],[Total de processos de adoção do SNA que tramitam há 240 dias ou mais, considerando 31/07]])/Tabela13[[#This Row],[Total de processos de adoção que tramitam em 31/07]]</f>
        <v>0.60344827586206895</v>
      </c>
      <c r="E8" s="6">
        <f t="shared" si="0"/>
        <v>0</v>
      </c>
      <c r="F8" s="16">
        <v>197</v>
      </c>
      <c r="G8" s="16">
        <v>164</v>
      </c>
      <c r="H8" s="19">
        <f>(Tabela13[[#This Row],[Total de processos de destituição do SNA que tramitam em 31/07]]-Tabela13[[#This Row],[Total de processos de destituição do SNA que tramitam há 120 dias ou mais, considerando 31/07]])/Tabela13[[#This Row],[Total de processos de destituição do SNA que tramitam em 31/07]]</f>
        <v>0.16751269035532995</v>
      </c>
      <c r="I8" s="15">
        <f t="shared" si="1"/>
        <v>0</v>
      </c>
    </row>
    <row r="9" spans="1:9" x14ac:dyDescent="0.25">
      <c r="A9" s="22" t="s">
        <v>15</v>
      </c>
      <c r="B9" s="16">
        <v>35</v>
      </c>
      <c r="C9" s="16">
        <v>10</v>
      </c>
      <c r="D9" s="18">
        <f>(Tabela13[[#This Row],[Total de processos de adoção que tramitam em 31/07]]-Tabela13[[#This Row],[Total de processos de adoção do SNA que tramitam há 240 dias ou mais, considerando 31/07]])/Tabela13[[#This Row],[Total de processos de adoção que tramitam em 31/07]]</f>
        <v>0.7142857142857143</v>
      </c>
      <c r="E9" s="6">
        <f t="shared" si="0"/>
        <v>0</v>
      </c>
      <c r="F9" s="16">
        <v>69</v>
      </c>
      <c r="G9" s="16">
        <v>29</v>
      </c>
      <c r="H9" s="19">
        <f>(Tabela13[[#This Row],[Total de processos de destituição do SNA que tramitam em 31/07]]-Tabela13[[#This Row],[Total de processos de destituição do SNA que tramitam há 120 dias ou mais, considerando 31/07]])/Tabela13[[#This Row],[Total de processos de destituição do SNA que tramitam em 31/07]]</f>
        <v>0.57971014492753625</v>
      </c>
      <c r="I9" s="15">
        <f t="shared" si="1"/>
        <v>0</v>
      </c>
    </row>
    <row r="10" spans="1:9" x14ac:dyDescent="0.25">
      <c r="A10" s="22" t="s">
        <v>16</v>
      </c>
      <c r="B10" s="16">
        <v>93</v>
      </c>
      <c r="C10" s="16">
        <v>42</v>
      </c>
      <c r="D10" s="18">
        <f>(Tabela13[[#This Row],[Total de processos de adoção que tramitam em 31/07]]-Tabela13[[#This Row],[Total de processos de adoção do SNA que tramitam há 240 dias ou mais, considerando 31/07]])/Tabela13[[#This Row],[Total de processos de adoção que tramitam em 31/07]]</f>
        <v>0.54838709677419351</v>
      </c>
      <c r="E10" s="6">
        <f t="shared" si="0"/>
        <v>0</v>
      </c>
      <c r="F10" s="16">
        <v>152</v>
      </c>
      <c r="G10" s="16">
        <v>126</v>
      </c>
      <c r="H10" s="19">
        <f>(Tabela13[[#This Row],[Total de processos de destituição do SNA que tramitam em 31/07]]-Tabela13[[#This Row],[Total de processos de destituição do SNA que tramitam há 120 dias ou mais, considerando 31/07]])/Tabela13[[#This Row],[Total de processos de destituição do SNA que tramitam em 31/07]]</f>
        <v>0.17105263157894737</v>
      </c>
      <c r="I10" s="15">
        <f t="shared" si="1"/>
        <v>0</v>
      </c>
    </row>
    <row r="11" spans="1:9" x14ac:dyDescent="0.25">
      <c r="A11" s="22" t="s">
        <v>17</v>
      </c>
      <c r="B11" s="16">
        <v>38</v>
      </c>
      <c r="C11" s="16">
        <v>7</v>
      </c>
      <c r="D11" s="18">
        <f>(Tabela13[[#This Row],[Total de processos de adoção que tramitam em 31/07]]-Tabela13[[#This Row],[Total de processos de adoção do SNA que tramitam há 240 dias ou mais, considerando 31/07]])/Tabela13[[#This Row],[Total de processos de adoção que tramitam em 31/07]]</f>
        <v>0.81578947368421051</v>
      </c>
      <c r="E11" s="6">
        <f t="shared" si="0"/>
        <v>10</v>
      </c>
      <c r="F11" s="16">
        <v>49</v>
      </c>
      <c r="G11" s="16">
        <v>8</v>
      </c>
      <c r="H11" s="19">
        <f>(Tabela13[[#This Row],[Total de processos de destituição do SNA que tramitam em 31/07]]-Tabela13[[#This Row],[Total de processos de destituição do SNA que tramitam há 120 dias ou mais, considerando 31/07]])/Tabela13[[#This Row],[Total de processos de destituição do SNA que tramitam em 31/07]]</f>
        <v>0.83673469387755106</v>
      </c>
      <c r="I11" s="15">
        <f t="shared" si="1"/>
        <v>10</v>
      </c>
    </row>
    <row r="12" spans="1:9" x14ac:dyDescent="0.25">
      <c r="A12" s="22" t="s">
        <v>18</v>
      </c>
      <c r="B12" s="16">
        <v>19</v>
      </c>
      <c r="C12" s="16">
        <v>6</v>
      </c>
      <c r="D12" s="18">
        <f>(Tabela13[[#This Row],[Total de processos de adoção que tramitam em 31/07]]-Tabela13[[#This Row],[Total de processos de adoção do SNA que tramitam há 240 dias ou mais, considerando 31/07]])/Tabela13[[#This Row],[Total de processos de adoção que tramitam em 31/07]]</f>
        <v>0.68421052631578949</v>
      </c>
      <c r="E12" s="6">
        <f t="shared" si="0"/>
        <v>0</v>
      </c>
      <c r="F12" s="16">
        <v>96</v>
      </c>
      <c r="G12" s="16">
        <v>85</v>
      </c>
      <c r="H12" s="19">
        <f>(Tabela13[[#This Row],[Total de processos de destituição do SNA que tramitam em 31/07]]-Tabela13[[#This Row],[Total de processos de destituição do SNA que tramitam há 120 dias ou mais, considerando 31/07]])/Tabela13[[#This Row],[Total de processos de destituição do SNA que tramitam em 31/07]]</f>
        <v>0.11458333333333333</v>
      </c>
      <c r="I12" s="15">
        <f t="shared" si="1"/>
        <v>0</v>
      </c>
    </row>
    <row r="13" spans="1:9" x14ac:dyDescent="0.25">
      <c r="A13" s="22" t="s">
        <v>19</v>
      </c>
      <c r="B13" s="16">
        <v>377</v>
      </c>
      <c r="C13" s="16">
        <v>202</v>
      </c>
      <c r="D13" s="18">
        <f>(Tabela13[[#This Row],[Total de processos de adoção que tramitam em 31/07]]-Tabela13[[#This Row],[Total de processos de adoção do SNA que tramitam há 240 dias ou mais, considerando 31/07]])/Tabela13[[#This Row],[Total de processos de adoção que tramitam em 31/07]]</f>
        <v>0.46419098143236076</v>
      </c>
      <c r="E13" s="6">
        <f t="shared" si="0"/>
        <v>0</v>
      </c>
      <c r="F13" s="16">
        <v>637</v>
      </c>
      <c r="G13" s="16">
        <v>506</v>
      </c>
      <c r="H13" s="19">
        <f>(Tabela13[[#This Row],[Total de processos de destituição do SNA que tramitam em 31/07]]-Tabela13[[#This Row],[Total de processos de destituição do SNA que tramitam há 120 dias ou mais, considerando 31/07]])/Tabela13[[#This Row],[Total de processos de destituição do SNA que tramitam em 31/07]]</f>
        <v>0.20565149136577707</v>
      </c>
      <c r="I13" s="15">
        <f t="shared" si="1"/>
        <v>0</v>
      </c>
    </row>
    <row r="14" spans="1:9" x14ac:dyDescent="0.25">
      <c r="A14" s="22" t="s">
        <v>20</v>
      </c>
      <c r="B14" s="16">
        <v>70</v>
      </c>
      <c r="C14" s="16">
        <v>31</v>
      </c>
      <c r="D14" s="18">
        <f>(Tabela13[[#This Row],[Total de processos de adoção que tramitam em 31/07]]-Tabela13[[#This Row],[Total de processos de adoção do SNA que tramitam há 240 dias ou mais, considerando 31/07]])/Tabela13[[#This Row],[Total de processos de adoção que tramitam em 31/07]]</f>
        <v>0.55714285714285716</v>
      </c>
      <c r="E14" s="6">
        <f t="shared" si="0"/>
        <v>0</v>
      </c>
      <c r="F14" s="16">
        <v>138</v>
      </c>
      <c r="G14" s="16">
        <v>99</v>
      </c>
      <c r="H14" s="19">
        <f>(Tabela13[[#This Row],[Total de processos de destituição do SNA que tramitam em 31/07]]-Tabela13[[#This Row],[Total de processos de destituição do SNA que tramitam há 120 dias ou mais, considerando 31/07]])/Tabela13[[#This Row],[Total de processos de destituição do SNA que tramitam em 31/07]]</f>
        <v>0.28260869565217389</v>
      </c>
      <c r="I14" s="15">
        <f t="shared" si="1"/>
        <v>0</v>
      </c>
    </row>
    <row r="15" spans="1:9" x14ac:dyDescent="0.25">
      <c r="A15" s="22" t="s">
        <v>21</v>
      </c>
      <c r="B15" s="16">
        <v>62</v>
      </c>
      <c r="C15" s="16">
        <v>8</v>
      </c>
      <c r="D15" s="18">
        <f>(Tabela13[[#This Row],[Total de processos de adoção que tramitam em 31/07]]-Tabela13[[#This Row],[Total de processos de adoção do SNA que tramitam há 240 dias ou mais, considerando 31/07]])/Tabela13[[#This Row],[Total de processos de adoção que tramitam em 31/07]]</f>
        <v>0.87096774193548387</v>
      </c>
      <c r="E15" s="6">
        <f t="shared" si="0"/>
        <v>10</v>
      </c>
      <c r="F15" s="16">
        <v>81</v>
      </c>
      <c r="G15" s="16">
        <v>67</v>
      </c>
      <c r="H15" s="19">
        <f>(Tabela13[[#This Row],[Total de processos de destituição do SNA que tramitam em 31/07]]-Tabela13[[#This Row],[Total de processos de destituição do SNA que tramitam há 120 dias ou mais, considerando 31/07]])/Tabela13[[#This Row],[Total de processos de destituição do SNA que tramitam em 31/07]]</f>
        <v>0.1728395061728395</v>
      </c>
      <c r="I15" s="15">
        <f t="shared" si="1"/>
        <v>0</v>
      </c>
    </row>
    <row r="16" spans="1:9" x14ac:dyDescent="0.25">
      <c r="A16" s="22" t="s">
        <v>22</v>
      </c>
      <c r="B16" s="16">
        <v>35</v>
      </c>
      <c r="C16" s="16">
        <v>5</v>
      </c>
      <c r="D16" s="18">
        <f>(Tabela13[[#This Row],[Total de processos de adoção que tramitam em 31/07]]-Tabela13[[#This Row],[Total de processos de adoção do SNA que tramitam há 240 dias ou mais, considerando 31/07]])/Tabela13[[#This Row],[Total de processos de adoção que tramitam em 31/07]]</f>
        <v>0.8571428571428571</v>
      </c>
      <c r="E16" s="6">
        <f t="shared" si="0"/>
        <v>10</v>
      </c>
      <c r="F16" s="16">
        <v>40</v>
      </c>
      <c r="G16" s="16">
        <v>23</v>
      </c>
      <c r="H16" s="19">
        <f>(Tabela13[[#This Row],[Total de processos de destituição do SNA que tramitam em 31/07]]-Tabela13[[#This Row],[Total de processos de destituição do SNA que tramitam há 120 dias ou mais, considerando 31/07]])/Tabela13[[#This Row],[Total de processos de destituição do SNA que tramitam em 31/07]]</f>
        <v>0.42499999999999999</v>
      </c>
      <c r="I16" s="15">
        <f t="shared" si="1"/>
        <v>0</v>
      </c>
    </row>
    <row r="17" spans="1:9" x14ac:dyDescent="0.25">
      <c r="A17" s="22" t="s">
        <v>23</v>
      </c>
      <c r="B17" s="16">
        <v>38</v>
      </c>
      <c r="C17" s="16">
        <v>19</v>
      </c>
      <c r="D17" s="18">
        <f>(Tabela13[[#This Row],[Total de processos de adoção que tramitam em 31/07]]-Tabela13[[#This Row],[Total de processos de adoção do SNA que tramitam há 240 dias ou mais, considerando 31/07]])/Tabela13[[#This Row],[Total de processos de adoção que tramitam em 31/07]]</f>
        <v>0.5</v>
      </c>
      <c r="E17" s="6">
        <f t="shared" si="0"/>
        <v>0</v>
      </c>
      <c r="F17" s="16">
        <v>85</v>
      </c>
      <c r="G17" s="16">
        <v>68</v>
      </c>
      <c r="H17" s="19">
        <f>(Tabela13[[#This Row],[Total de processos de destituição do SNA que tramitam em 31/07]]-Tabela13[[#This Row],[Total de processos de destituição do SNA que tramitam há 120 dias ou mais, considerando 31/07]])/Tabela13[[#This Row],[Total de processos de destituição do SNA que tramitam em 31/07]]</f>
        <v>0.2</v>
      </c>
      <c r="I17" s="15">
        <f t="shared" si="1"/>
        <v>0</v>
      </c>
    </row>
    <row r="18" spans="1:9" x14ac:dyDescent="0.25">
      <c r="A18" s="22" t="s">
        <v>24</v>
      </c>
      <c r="B18" s="16">
        <v>70</v>
      </c>
      <c r="C18" s="16">
        <v>4</v>
      </c>
      <c r="D18" s="18">
        <f>(Tabela13[[#This Row],[Total de processos de adoção que tramitam em 31/07]]-Tabela13[[#This Row],[Total de processos de adoção do SNA que tramitam há 240 dias ou mais, considerando 31/07]])/Tabela13[[#This Row],[Total de processos de adoção que tramitam em 31/07]]</f>
        <v>0.94285714285714284</v>
      </c>
      <c r="E18" s="6">
        <f t="shared" si="0"/>
        <v>10</v>
      </c>
      <c r="F18" s="16">
        <v>151</v>
      </c>
      <c r="G18" s="16">
        <v>95</v>
      </c>
      <c r="H18" s="19">
        <f>(Tabela13[[#This Row],[Total de processos de destituição do SNA que tramitam em 31/07]]-Tabela13[[#This Row],[Total de processos de destituição do SNA que tramitam há 120 dias ou mais, considerando 31/07]])/Tabela13[[#This Row],[Total de processos de destituição do SNA que tramitam em 31/07]]</f>
        <v>0.37086092715231789</v>
      </c>
      <c r="I18" s="15">
        <f t="shared" si="1"/>
        <v>0</v>
      </c>
    </row>
    <row r="19" spans="1:9" x14ac:dyDescent="0.25">
      <c r="A19" s="22" t="s">
        <v>25</v>
      </c>
      <c r="B19" s="16">
        <v>24</v>
      </c>
      <c r="C19" s="16">
        <v>18</v>
      </c>
      <c r="D19" s="18">
        <f>(Tabela13[[#This Row],[Total de processos de adoção que tramitam em 31/07]]-Tabela13[[#This Row],[Total de processos de adoção do SNA que tramitam há 240 dias ou mais, considerando 31/07]])/Tabela13[[#This Row],[Total de processos de adoção que tramitam em 31/07]]</f>
        <v>0.25</v>
      </c>
      <c r="E19" s="6">
        <f t="shared" si="0"/>
        <v>0</v>
      </c>
      <c r="F19" s="16">
        <v>45</v>
      </c>
      <c r="G19" s="16">
        <v>33</v>
      </c>
      <c r="H19" s="19">
        <f>(Tabela13[[#This Row],[Total de processos de destituição do SNA que tramitam em 31/07]]-Tabela13[[#This Row],[Total de processos de destituição do SNA que tramitam há 120 dias ou mais, considerando 31/07]])/Tabela13[[#This Row],[Total de processos de destituição do SNA que tramitam em 31/07]]</f>
        <v>0.26666666666666666</v>
      </c>
      <c r="I19" s="15">
        <f t="shared" si="1"/>
        <v>0</v>
      </c>
    </row>
    <row r="20" spans="1:9" x14ac:dyDescent="0.25">
      <c r="A20" s="22" t="s">
        <v>26</v>
      </c>
      <c r="B20" s="16">
        <v>215</v>
      </c>
      <c r="C20" s="16">
        <v>57</v>
      </c>
      <c r="D20" s="18">
        <f>(Tabela13[[#This Row],[Total de processos de adoção que tramitam em 31/07]]-Tabela13[[#This Row],[Total de processos de adoção do SNA que tramitam há 240 dias ou mais, considerando 31/07]])/Tabela13[[#This Row],[Total de processos de adoção que tramitam em 31/07]]</f>
        <v>0.73488372093023258</v>
      </c>
      <c r="E20" s="6">
        <f t="shared" si="0"/>
        <v>0</v>
      </c>
      <c r="F20" s="16">
        <v>301</v>
      </c>
      <c r="G20" s="16">
        <v>212</v>
      </c>
      <c r="H20" s="19">
        <f>(Tabela13[[#This Row],[Total de processos de destituição do SNA que tramitam em 31/07]]-Tabela13[[#This Row],[Total de processos de destituição do SNA que tramitam há 120 dias ou mais, considerando 31/07]])/Tabela13[[#This Row],[Total de processos de destituição do SNA que tramitam em 31/07]]</f>
        <v>0.29568106312292358</v>
      </c>
      <c r="I20" s="15">
        <f t="shared" si="1"/>
        <v>0</v>
      </c>
    </row>
    <row r="21" spans="1:9" x14ac:dyDescent="0.25">
      <c r="A21" s="22" t="s">
        <v>27</v>
      </c>
      <c r="B21" s="16">
        <v>608</v>
      </c>
      <c r="C21" s="16">
        <v>557</v>
      </c>
      <c r="D21" s="18">
        <f>(Tabela13[[#This Row],[Total de processos de adoção que tramitam em 31/07]]-Tabela13[[#This Row],[Total de processos de adoção do SNA que tramitam há 240 dias ou mais, considerando 31/07]])/Tabela13[[#This Row],[Total de processos de adoção que tramitam em 31/07]]</f>
        <v>8.3881578947368418E-2</v>
      </c>
      <c r="E21" s="6">
        <f t="shared" si="0"/>
        <v>0</v>
      </c>
      <c r="F21" s="16">
        <v>1055</v>
      </c>
      <c r="G21" s="16">
        <v>970</v>
      </c>
      <c r="H21" s="19">
        <f>(Tabela13[[#This Row],[Total de processos de destituição do SNA que tramitam em 31/07]]-Tabela13[[#This Row],[Total de processos de destituição do SNA que tramitam há 120 dias ou mais, considerando 31/07]])/Tabela13[[#This Row],[Total de processos de destituição do SNA que tramitam em 31/07]]</f>
        <v>8.0568720379146919E-2</v>
      </c>
      <c r="I21" s="15">
        <f t="shared" si="1"/>
        <v>0</v>
      </c>
    </row>
    <row r="22" spans="1:9" x14ac:dyDescent="0.25">
      <c r="A22" s="22" t="s">
        <v>28</v>
      </c>
      <c r="B22" s="16">
        <v>37</v>
      </c>
      <c r="C22" s="16">
        <v>14</v>
      </c>
      <c r="D22" s="18">
        <f>(Tabela13[[#This Row],[Total de processos de adoção que tramitam em 31/07]]-Tabela13[[#This Row],[Total de processos de adoção do SNA que tramitam há 240 dias ou mais, considerando 31/07]])/Tabela13[[#This Row],[Total de processos de adoção que tramitam em 31/07]]</f>
        <v>0.6216216216216216</v>
      </c>
      <c r="E22" s="6">
        <f t="shared" si="0"/>
        <v>0</v>
      </c>
      <c r="F22" s="16">
        <v>54</v>
      </c>
      <c r="G22" s="16">
        <v>37</v>
      </c>
      <c r="H22" s="19">
        <f>(Tabela13[[#This Row],[Total de processos de destituição do SNA que tramitam em 31/07]]-Tabela13[[#This Row],[Total de processos de destituição do SNA que tramitam há 120 dias ou mais, considerando 31/07]])/Tabela13[[#This Row],[Total de processos de destituição do SNA que tramitam em 31/07]]</f>
        <v>0.31481481481481483</v>
      </c>
      <c r="I22" s="15">
        <f t="shared" si="1"/>
        <v>0</v>
      </c>
    </row>
    <row r="23" spans="1:9" x14ac:dyDescent="0.25">
      <c r="A23" s="22" t="s">
        <v>29</v>
      </c>
      <c r="B23" s="16">
        <v>3</v>
      </c>
      <c r="C23" s="16">
        <v>0</v>
      </c>
      <c r="D23" s="18">
        <f>(Tabela13[[#This Row],[Total de processos de adoção que tramitam em 31/07]]-Tabela13[[#This Row],[Total de processos de adoção do SNA que tramitam há 240 dias ou mais, considerando 31/07]])/Tabela13[[#This Row],[Total de processos de adoção que tramitam em 31/07]]</f>
        <v>1</v>
      </c>
      <c r="E23" s="6">
        <f t="shared" si="0"/>
        <v>10</v>
      </c>
      <c r="F23" s="16">
        <v>3</v>
      </c>
      <c r="G23" s="16">
        <v>1</v>
      </c>
      <c r="H23" s="19">
        <f>(Tabela13[[#This Row],[Total de processos de destituição do SNA que tramitam em 31/07]]-Tabela13[[#This Row],[Total de processos de destituição do SNA que tramitam há 120 dias ou mais, considerando 31/07]])/Tabela13[[#This Row],[Total de processos de destituição do SNA que tramitam em 31/07]]</f>
        <v>0.66666666666666663</v>
      </c>
      <c r="I23" s="15">
        <f t="shared" si="1"/>
        <v>0</v>
      </c>
    </row>
    <row r="24" spans="1:9" x14ac:dyDescent="0.25">
      <c r="A24" s="22" t="s">
        <v>30</v>
      </c>
      <c r="B24" s="16">
        <v>2</v>
      </c>
      <c r="C24" s="16">
        <v>0</v>
      </c>
      <c r="D24" s="18">
        <f>(Tabela13[[#This Row],[Total de processos de adoção que tramitam em 31/07]]-Tabela13[[#This Row],[Total de processos de adoção do SNA que tramitam há 240 dias ou mais, considerando 31/07]])/Tabela13[[#This Row],[Total de processos de adoção que tramitam em 31/07]]</f>
        <v>1</v>
      </c>
      <c r="E24" s="6">
        <f t="shared" si="0"/>
        <v>10</v>
      </c>
      <c r="F24" s="16">
        <v>2</v>
      </c>
      <c r="G24" s="16">
        <v>0</v>
      </c>
      <c r="H24" s="19">
        <f>(Tabela13[[#This Row],[Total de processos de destituição do SNA que tramitam em 31/07]]-Tabela13[[#This Row],[Total de processos de destituição do SNA que tramitam há 120 dias ou mais, considerando 31/07]])/Tabela13[[#This Row],[Total de processos de destituição do SNA que tramitam em 31/07]]</f>
        <v>1</v>
      </c>
      <c r="I24" s="15">
        <f t="shared" si="1"/>
        <v>10</v>
      </c>
    </row>
    <row r="25" spans="1:9" x14ac:dyDescent="0.25">
      <c r="A25" s="22" t="s">
        <v>31</v>
      </c>
      <c r="B25" s="16">
        <v>392</v>
      </c>
      <c r="C25" s="16">
        <v>251</v>
      </c>
      <c r="D25" s="18">
        <f>(Tabela13[[#This Row],[Total de processos de adoção que tramitam em 31/07]]-Tabela13[[#This Row],[Total de processos de adoção do SNA que tramitam há 240 dias ou mais, considerando 31/07]])/Tabela13[[#This Row],[Total de processos de adoção que tramitam em 31/07]]</f>
        <v>0.35969387755102039</v>
      </c>
      <c r="E25" s="6">
        <f t="shared" si="0"/>
        <v>0</v>
      </c>
      <c r="F25" s="16">
        <v>887</v>
      </c>
      <c r="G25" s="16">
        <v>700</v>
      </c>
      <c r="H25" s="19">
        <f>(Tabela13[[#This Row],[Total de processos de destituição do SNA que tramitam em 31/07]]-Tabela13[[#This Row],[Total de processos de destituição do SNA que tramitam há 120 dias ou mais, considerando 31/07]])/Tabela13[[#This Row],[Total de processos de destituição do SNA que tramitam em 31/07]]</f>
        <v>0.21082299887260428</v>
      </c>
      <c r="I25" s="15">
        <f t="shared" si="1"/>
        <v>0</v>
      </c>
    </row>
    <row r="26" spans="1:9" x14ac:dyDescent="0.25">
      <c r="A26" s="22" t="s">
        <v>32</v>
      </c>
      <c r="B26" s="16">
        <v>117</v>
      </c>
      <c r="C26" s="16">
        <v>24</v>
      </c>
      <c r="D26" s="18">
        <f>(Tabela13[[#This Row],[Total de processos de adoção que tramitam em 31/07]]-Tabela13[[#This Row],[Total de processos de adoção do SNA que tramitam há 240 dias ou mais, considerando 31/07]])/Tabela13[[#This Row],[Total de processos de adoção que tramitam em 31/07]]</f>
        <v>0.79487179487179482</v>
      </c>
      <c r="E26" s="6">
        <f t="shared" si="0"/>
        <v>0</v>
      </c>
      <c r="F26" s="16">
        <v>269</v>
      </c>
      <c r="G26" s="16">
        <v>172</v>
      </c>
      <c r="H26" s="19">
        <f>(Tabela13[[#This Row],[Total de processos de destituição do SNA que tramitam em 31/07]]-Tabela13[[#This Row],[Total de processos de destituição do SNA que tramitam há 120 dias ou mais, considerando 31/07]])/Tabela13[[#This Row],[Total de processos de destituição do SNA que tramitam em 31/07]]</f>
        <v>0.36059479553903345</v>
      </c>
      <c r="I26" s="15">
        <f t="shared" si="1"/>
        <v>0</v>
      </c>
    </row>
    <row r="27" spans="1:9" x14ac:dyDescent="0.25">
      <c r="A27" s="22" t="s">
        <v>33</v>
      </c>
      <c r="B27" s="16">
        <v>16</v>
      </c>
      <c r="C27" s="16">
        <v>6</v>
      </c>
      <c r="D27" s="18">
        <f>(Tabela13[[#This Row],[Total de processos de adoção que tramitam em 31/07]]-Tabela13[[#This Row],[Total de processos de adoção do SNA que tramitam há 240 dias ou mais, considerando 31/07]])/Tabela13[[#This Row],[Total de processos de adoção que tramitam em 31/07]]</f>
        <v>0.625</v>
      </c>
      <c r="E27" s="6">
        <f t="shared" si="0"/>
        <v>0</v>
      </c>
      <c r="F27" s="16">
        <v>18</v>
      </c>
      <c r="G27" s="16">
        <v>9</v>
      </c>
      <c r="H27" s="19">
        <f>(Tabela13[[#This Row],[Total de processos de destituição do SNA que tramitam em 31/07]]-Tabela13[[#This Row],[Total de processos de destituição do SNA que tramitam há 120 dias ou mais, considerando 31/07]])/Tabela13[[#This Row],[Total de processos de destituição do SNA que tramitam em 31/07]]</f>
        <v>0.5</v>
      </c>
      <c r="I27" s="15">
        <f t="shared" si="1"/>
        <v>0</v>
      </c>
    </row>
    <row r="28" spans="1:9" x14ac:dyDescent="0.25">
      <c r="A28" s="22" t="s">
        <v>34</v>
      </c>
      <c r="B28" s="16">
        <v>1306</v>
      </c>
      <c r="C28" s="16">
        <v>901</v>
      </c>
      <c r="D28" s="18">
        <f>(Tabela13[[#This Row],[Total de processos de adoção que tramitam em 31/07]]-Tabela13[[#This Row],[Total de processos de adoção do SNA que tramitam há 240 dias ou mais, considerando 31/07]])/Tabela13[[#This Row],[Total de processos de adoção que tramitam em 31/07]]</f>
        <v>0.31010719754977029</v>
      </c>
      <c r="E28" s="6">
        <f t="shared" si="0"/>
        <v>0</v>
      </c>
      <c r="F28" s="16">
        <v>1819</v>
      </c>
      <c r="G28" s="16">
        <v>1533</v>
      </c>
      <c r="H28" s="19">
        <f>(Tabela13[[#This Row],[Total de processos de destituição do SNA que tramitam em 31/07]]-Tabela13[[#This Row],[Total de processos de destituição do SNA que tramitam há 120 dias ou mais, considerando 31/07]])/Tabela13[[#This Row],[Total de processos de destituição do SNA que tramitam em 31/07]]</f>
        <v>0.15722924683892248</v>
      </c>
      <c r="I28" s="15">
        <f t="shared" si="1"/>
        <v>0</v>
      </c>
    </row>
    <row r="29" spans="1:9" x14ac:dyDescent="0.25">
      <c r="A29" s="21" t="s">
        <v>35</v>
      </c>
      <c r="B29" s="24">
        <v>9</v>
      </c>
      <c r="C29" s="16">
        <v>6</v>
      </c>
      <c r="D29" s="18">
        <f>(Tabela13[[#This Row],[Total de processos de adoção que tramitam em 31/07]]-Tabela13[[#This Row],[Total de processos de adoção do SNA que tramitam há 240 dias ou mais, considerando 31/07]])/Tabela13[[#This Row],[Total de processos de adoção que tramitam em 31/07]]</f>
        <v>0.33333333333333331</v>
      </c>
      <c r="E29" s="6">
        <f t="shared" si="0"/>
        <v>0</v>
      </c>
      <c r="F29" s="16">
        <v>23</v>
      </c>
      <c r="G29" s="16">
        <v>17</v>
      </c>
      <c r="H29" s="19">
        <f>(Tabela13[[#This Row],[Total de processos de destituição do SNA que tramitam em 31/07]]-Tabela13[[#This Row],[Total de processos de destituição do SNA que tramitam há 120 dias ou mais, considerando 31/07]])/Tabela13[[#This Row],[Total de processos de destituição do SNA que tramitam em 31/07]]</f>
        <v>0.2608695652173913</v>
      </c>
      <c r="I29" s="15">
        <f t="shared" si="1"/>
        <v>0</v>
      </c>
    </row>
  </sheetData>
  <mergeCells count="1">
    <mergeCell ref="A1:H1"/>
  </mergeCells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9"/>
  <sheetViews>
    <sheetView topLeftCell="A6" workbookViewId="0">
      <selection activeCell="E28" sqref="E28"/>
    </sheetView>
  </sheetViews>
  <sheetFormatPr defaultColWidth="8.7109375" defaultRowHeight="15" x14ac:dyDescent="0.25"/>
  <cols>
    <col min="1" max="1" width="18.42578125" style="10" customWidth="1"/>
    <col min="2" max="2" width="15.42578125" style="10" customWidth="1"/>
    <col min="3" max="3" width="29.28515625" style="10" customWidth="1"/>
    <col min="4" max="4" width="21.42578125" style="20" customWidth="1"/>
    <col min="5" max="5" width="15.42578125" style="10" customWidth="1"/>
    <col min="6" max="16384" width="8.7109375" style="10"/>
  </cols>
  <sheetData>
    <row r="1" spans="1:5" ht="53.25" customHeight="1" x14ac:dyDescent="0.25">
      <c r="A1" s="30" t="s">
        <v>6</v>
      </c>
      <c r="B1" s="31"/>
      <c r="C1" s="31"/>
      <c r="D1" s="31"/>
      <c r="E1" s="32"/>
    </row>
    <row r="2" spans="1:5" ht="75" x14ac:dyDescent="0.25">
      <c r="A2" s="13" t="s">
        <v>0</v>
      </c>
      <c r="B2" s="3" t="s">
        <v>41</v>
      </c>
      <c r="C2" s="3" t="s">
        <v>39</v>
      </c>
      <c r="D2" s="19" t="s">
        <v>43</v>
      </c>
      <c r="E2" s="3" t="s">
        <v>40</v>
      </c>
    </row>
    <row r="3" spans="1:5" x14ac:dyDescent="0.25">
      <c r="A3" s="22" t="s">
        <v>9</v>
      </c>
      <c r="B3" s="6">
        <v>118</v>
      </c>
      <c r="C3" s="16">
        <v>1</v>
      </c>
      <c r="D3" s="23">
        <f>(Tabela134[[#This Row],[Total de acolhidos há mais de 30 dias, considerando 31/07]]-Tabela134[[#This Row],[Total de acollhidos há mais de 30 dias sem CPF, considerando 31/07 ]])/Tabela134[[#This Row],[Total de acolhidos há mais de 30 dias, considerando 31/07]]</f>
        <v>0.99152542372881358</v>
      </c>
      <c r="E3" s="6">
        <f t="shared" ref="E3:E29" si="0">IF(D3&gt;=0.9, 20, 0)</f>
        <v>20</v>
      </c>
    </row>
    <row r="4" spans="1:5" x14ac:dyDescent="0.25">
      <c r="A4" s="22" t="s">
        <v>10</v>
      </c>
      <c r="B4" s="6">
        <v>439</v>
      </c>
      <c r="C4" s="16">
        <v>35</v>
      </c>
      <c r="D4" s="23">
        <v>0.9</v>
      </c>
      <c r="E4" s="6">
        <f t="shared" si="0"/>
        <v>20</v>
      </c>
    </row>
    <row r="5" spans="1:5" x14ac:dyDescent="0.25">
      <c r="A5" s="22" t="s">
        <v>11</v>
      </c>
      <c r="B5" s="6">
        <v>263</v>
      </c>
      <c r="C5" s="16">
        <v>10</v>
      </c>
      <c r="D5" s="23">
        <f>(Tabela134[[#This Row],[Total de acolhidos há mais de 30 dias, considerando 31/07]]-Tabela134[[#This Row],[Total de acollhidos há mais de 30 dias sem CPF, considerando 31/07 ]])/Tabela134[[#This Row],[Total de acolhidos há mais de 30 dias, considerando 31/07]]</f>
        <v>0.96197718631178708</v>
      </c>
      <c r="E5" s="6">
        <f t="shared" si="0"/>
        <v>20</v>
      </c>
    </row>
    <row r="6" spans="1:5" x14ac:dyDescent="0.25">
      <c r="A6" s="22" t="s">
        <v>12</v>
      </c>
      <c r="B6" s="6">
        <v>109</v>
      </c>
      <c r="C6" s="16">
        <v>0</v>
      </c>
      <c r="D6" s="23">
        <f>(Tabela134[[#This Row],[Total de acolhidos há mais de 30 dias, considerando 31/07]]-Tabela134[[#This Row],[Total de acollhidos há mais de 30 dias sem CPF, considerando 31/07 ]])/Tabela134[[#This Row],[Total de acolhidos há mais de 30 dias, considerando 31/07]]</f>
        <v>1</v>
      </c>
      <c r="E6" s="6">
        <f t="shared" si="0"/>
        <v>20</v>
      </c>
    </row>
    <row r="7" spans="1:5" x14ac:dyDescent="0.25">
      <c r="A7" s="22" t="s">
        <v>13</v>
      </c>
      <c r="B7" s="6">
        <v>1125</v>
      </c>
      <c r="C7" s="16">
        <v>85</v>
      </c>
      <c r="D7" s="23">
        <f>(Tabela134[[#This Row],[Total de acolhidos há mais de 30 dias, considerando 31/07]]-Tabela134[[#This Row],[Total de acollhidos há mais de 30 dias sem CPF, considerando 31/07 ]])/Tabela134[[#This Row],[Total de acolhidos há mais de 30 dias, considerando 31/07]]</f>
        <v>0.9244444444444444</v>
      </c>
      <c r="E7" s="6">
        <f t="shared" si="0"/>
        <v>20</v>
      </c>
    </row>
    <row r="8" spans="1:5" x14ac:dyDescent="0.25">
      <c r="A8" s="22" t="s">
        <v>14</v>
      </c>
      <c r="B8" s="6">
        <v>839</v>
      </c>
      <c r="C8" s="16">
        <v>74</v>
      </c>
      <c r="D8" s="23">
        <f>(Tabela134[[#This Row],[Total de acolhidos há mais de 30 dias, considerando 31/07]]-Tabela134[[#This Row],[Total de acollhidos há mais de 30 dias sem CPF, considerando 31/07 ]])/Tabela134[[#This Row],[Total de acolhidos há mais de 30 dias, considerando 31/07]]</f>
        <v>0.91179976162097731</v>
      </c>
      <c r="E8" s="6">
        <f t="shared" si="0"/>
        <v>20</v>
      </c>
    </row>
    <row r="9" spans="1:5" x14ac:dyDescent="0.25">
      <c r="A9" s="22" t="s">
        <v>15</v>
      </c>
      <c r="B9" s="6">
        <v>392</v>
      </c>
      <c r="C9" s="16">
        <v>2</v>
      </c>
      <c r="D9" s="23">
        <f>(Tabela134[[#This Row],[Total de acolhidos há mais de 30 dias, considerando 31/07]]-Tabela134[[#This Row],[Total de acollhidos há mais de 30 dias sem CPF, considerando 31/07 ]])/Tabela134[[#This Row],[Total de acolhidos há mais de 30 dias, considerando 31/07]]</f>
        <v>0.99489795918367352</v>
      </c>
      <c r="E9" s="6">
        <f t="shared" si="0"/>
        <v>20</v>
      </c>
    </row>
    <row r="10" spans="1:5" x14ac:dyDescent="0.25">
      <c r="A10" s="22" t="s">
        <v>16</v>
      </c>
      <c r="B10" s="6">
        <v>961</v>
      </c>
      <c r="C10" s="16">
        <v>17</v>
      </c>
      <c r="D10" s="23">
        <f>(Tabela134[[#This Row],[Total de acolhidos há mais de 30 dias, considerando 31/07]]-Tabela134[[#This Row],[Total de acollhidos há mais de 30 dias sem CPF, considerando 31/07 ]])/Tabela134[[#This Row],[Total de acolhidos há mais de 30 dias, considerando 31/07]]</f>
        <v>0.98231009365244537</v>
      </c>
      <c r="E10" s="6">
        <f t="shared" si="0"/>
        <v>20</v>
      </c>
    </row>
    <row r="11" spans="1:5" x14ac:dyDescent="0.25">
      <c r="A11" s="22" t="s">
        <v>17</v>
      </c>
      <c r="B11" s="6">
        <v>752</v>
      </c>
      <c r="C11" s="16">
        <v>0</v>
      </c>
      <c r="D11" s="23">
        <f>(Tabela134[[#This Row],[Total de acolhidos há mais de 30 dias, considerando 31/07]]-Tabela134[[#This Row],[Total de acollhidos há mais de 30 dias sem CPF, considerando 31/07 ]])/Tabela134[[#This Row],[Total de acolhidos há mais de 30 dias, considerando 31/07]]</f>
        <v>1</v>
      </c>
      <c r="E11" s="6">
        <f t="shared" si="0"/>
        <v>20</v>
      </c>
    </row>
    <row r="12" spans="1:5" x14ac:dyDescent="0.25">
      <c r="A12" s="22" t="s">
        <v>18</v>
      </c>
      <c r="B12" s="16">
        <v>324</v>
      </c>
      <c r="C12" s="16">
        <v>11</v>
      </c>
      <c r="D12" s="23">
        <f>(Tabela134[[#This Row],[Total de acolhidos há mais de 30 dias, considerando 31/07]]-Tabela134[[#This Row],[Total de acollhidos há mais de 30 dias sem CPF, considerando 31/07 ]])/Tabela134[[#This Row],[Total de acolhidos há mais de 30 dias, considerando 31/07]]</f>
        <v>0.96604938271604934</v>
      </c>
      <c r="E12" s="6">
        <f t="shared" si="0"/>
        <v>20</v>
      </c>
    </row>
    <row r="13" spans="1:5" x14ac:dyDescent="0.25">
      <c r="A13" s="22" t="s">
        <v>19</v>
      </c>
      <c r="B13" s="16">
        <v>4006</v>
      </c>
      <c r="C13" s="16">
        <v>259</v>
      </c>
      <c r="D13" s="23">
        <f>(Tabela134[[#This Row],[Total de acolhidos há mais de 30 dias, considerando 31/07]]-Tabela134[[#This Row],[Total de acollhidos há mais de 30 dias sem CPF, considerando 31/07 ]])/Tabela134[[#This Row],[Total de acolhidos há mais de 30 dias, considerando 31/07]]</f>
        <v>0.93534697953070389</v>
      </c>
      <c r="E13" s="6">
        <f t="shared" si="0"/>
        <v>20</v>
      </c>
    </row>
    <row r="14" spans="1:5" x14ac:dyDescent="0.25">
      <c r="A14" s="22" t="s">
        <v>20</v>
      </c>
      <c r="B14" s="16">
        <v>803</v>
      </c>
      <c r="C14" s="16">
        <v>22</v>
      </c>
      <c r="D14" s="23">
        <f>(Tabela134[[#This Row],[Total de acolhidos há mais de 30 dias, considerando 31/07]]-Tabela134[[#This Row],[Total de acollhidos há mais de 30 dias sem CPF, considerando 31/07 ]])/Tabela134[[#This Row],[Total de acolhidos há mais de 30 dias, considerando 31/07]]</f>
        <v>0.9726027397260274</v>
      </c>
      <c r="E14" s="6">
        <f t="shared" si="0"/>
        <v>20</v>
      </c>
    </row>
    <row r="15" spans="1:5" x14ac:dyDescent="0.25">
      <c r="A15" s="22" t="s">
        <v>21</v>
      </c>
      <c r="B15" s="16">
        <v>595</v>
      </c>
      <c r="C15" s="16">
        <v>13</v>
      </c>
      <c r="D15" s="23">
        <f>(Tabela134[[#This Row],[Total de acolhidos há mais de 30 dias, considerando 31/07]]-Tabela134[[#This Row],[Total de acollhidos há mais de 30 dias sem CPF, considerando 31/07 ]])/Tabela134[[#This Row],[Total de acolhidos há mais de 30 dias, considerando 31/07]]</f>
        <v>0.97815126050420165</v>
      </c>
      <c r="E15" s="6">
        <f t="shared" si="0"/>
        <v>20</v>
      </c>
    </row>
    <row r="16" spans="1:5" x14ac:dyDescent="0.25">
      <c r="A16" s="22" t="s">
        <v>22</v>
      </c>
      <c r="B16" s="16">
        <v>718</v>
      </c>
      <c r="C16" s="16">
        <v>21</v>
      </c>
      <c r="D16" s="23">
        <f>(Tabela134[[#This Row],[Total de acolhidos há mais de 30 dias, considerando 31/07]]-Tabela134[[#This Row],[Total de acollhidos há mais de 30 dias sem CPF, considerando 31/07 ]])/Tabela134[[#This Row],[Total de acolhidos há mais de 30 dias, considerando 31/07]]</f>
        <v>0.97075208913649025</v>
      </c>
      <c r="E16" s="6">
        <f t="shared" si="0"/>
        <v>20</v>
      </c>
    </row>
    <row r="17" spans="1:5" x14ac:dyDescent="0.25">
      <c r="A17" s="22" t="s">
        <v>23</v>
      </c>
      <c r="B17" s="16">
        <v>440</v>
      </c>
      <c r="C17" s="16">
        <v>30</v>
      </c>
      <c r="D17" s="23">
        <f>(Tabela134[[#This Row],[Total de acolhidos há mais de 30 dias, considerando 31/07]]-Tabela134[[#This Row],[Total de acollhidos há mais de 30 dias sem CPF, considerando 31/07 ]])/Tabela134[[#This Row],[Total de acolhidos há mais de 30 dias, considerando 31/07]]</f>
        <v>0.93181818181818177</v>
      </c>
      <c r="E17" s="6">
        <f t="shared" si="0"/>
        <v>20</v>
      </c>
    </row>
    <row r="18" spans="1:5" x14ac:dyDescent="0.25">
      <c r="A18" s="22" t="s">
        <v>24</v>
      </c>
      <c r="B18" s="16">
        <v>938</v>
      </c>
      <c r="C18" s="16">
        <v>26</v>
      </c>
      <c r="D18" s="23">
        <f>(Tabela134[[#This Row],[Total de acolhidos há mais de 30 dias, considerando 31/07]]-Tabela134[[#This Row],[Total de acollhidos há mais de 30 dias sem CPF, considerando 31/07 ]])/Tabela134[[#This Row],[Total de acolhidos há mais de 30 dias, considerando 31/07]]</f>
        <v>0.97228144989339016</v>
      </c>
      <c r="E18" s="6">
        <f t="shared" si="0"/>
        <v>20</v>
      </c>
    </row>
    <row r="19" spans="1:5" x14ac:dyDescent="0.25">
      <c r="A19" s="22" t="s">
        <v>25</v>
      </c>
      <c r="B19" s="16">
        <v>191</v>
      </c>
      <c r="C19" s="16">
        <v>10</v>
      </c>
      <c r="D19" s="23">
        <f>(Tabela134[[#This Row],[Total de acolhidos há mais de 30 dias, considerando 31/07]]-Tabela134[[#This Row],[Total de acollhidos há mais de 30 dias sem CPF, considerando 31/07 ]])/Tabela134[[#This Row],[Total de acolhidos há mais de 30 dias, considerando 31/07]]</f>
        <v>0.94764397905759157</v>
      </c>
      <c r="E19" s="6">
        <f t="shared" si="0"/>
        <v>20</v>
      </c>
    </row>
    <row r="20" spans="1:5" x14ac:dyDescent="0.25">
      <c r="A20" s="22" t="s">
        <v>26</v>
      </c>
      <c r="B20" s="16">
        <v>3246</v>
      </c>
      <c r="C20" s="16">
        <v>107</v>
      </c>
      <c r="D20" s="23">
        <f>(Tabela134[[#This Row],[Total de acolhidos há mais de 30 dias, considerando 31/07]]-Tabela134[[#This Row],[Total de acollhidos há mais de 30 dias sem CPF, considerando 31/07 ]])/Tabela134[[#This Row],[Total de acolhidos há mais de 30 dias, considerando 31/07]]</f>
        <v>0.96703635243376462</v>
      </c>
      <c r="E20" s="6">
        <f t="shared" si="0"/>
        <v>20</v>
      </c>
    </row>
    <row r="21" spans="1:5" x14ac:dyDescent="0.25">
      <c r="A21" s="22" t="s">
        <v>27</v>
      </c>
      <c r="B21" s="16">
        <v>1743</v>
      </c>
      <c r="C21" s="16">
        <v>209</v>
      </c>
      <c r="D21" s="23">
        <f>(Tabela134[[#This Row],[Total de acolhidos há mais de 30 dias, considerando 31/07]]-Tabela134[[#This Row],[Total de acollhidos há mais de 30 dias sem CPF, considerando 31/07 ]])/Tabela134[[#This Row],[Total de acolhidos há mais de 30 dias, considerando 31/07]]</f>
        <v>0.8800917957544464</v>
      </c>
      <c r="E21" s="6">
        <f t="shared" si="0"/>
        <v>0</v>
      </c>
    </row>
    <row r="22" spans="1:5" x14ac:dyDescent="0.25">
      <c r="A22" s="22" t="s">
        <v>28</v>
      </c>
      <c r="B22" s="16">
        <v>229</v>
      </c>
      <c r="C22" s="16">
        <v>7</v>
      </c>
      <c r="D22" s="23">
        <f>(Tabela134[[#This Row],[Total de acolhidos há mais de 30 dias, considerando 31/07]]-Tabela134[[#This Row],[Total de acollhidos há mais de 30 dias sem CPF, considerando 31/07 ]])/Tabela134[[#This Row],[Total de acolhidos há mais de 30 dias, considerando 31/07]]</f>
        <v>0.96943231441048039</v>
      </c>
      <c r="E22" s="6">
        <f t="shared" si="0"/>
        <v>20</v>
      </c>
    </row>
    <row r="23" spans="1:5" x14ac:dyDescent="0.25">
      <c r="A23" s="22" t="s">
        <v>29</v>
      </c>
      <c r="B23" s="16">
        <v>224</v>
      </c>
      <c r="C23" s="16">
        <v>9</v>
      </c>
      <c r="D23" s="23">
        <f>(Tabela134[[#This Row],[Total de acolhidos há mais de 30 dias, considerando 31/07]]-Tabela134[[#This Row],[Total de acollhidos há mais de 30 dias sem CPF, considerando 31/07 ]])/Tabela134[[#This Row],[Total de acolhidos há mais de 30 dias, considerando 31/07]]</f>
        <v>0.9598214285714286</v>
      </c>
      <c r="E23" s="6">
        <f t="shared" si="0"/>
        <v>20</v>
      </c>
    </row>
    <row r="24" spans="1:5" x14ac:dyDescent="0.25">
      <c r="A24" s="22" t="s">
        <v>30</v>
      </c>
      <c r="B24" s="16">
        <v>83</v>
      </c>
      <c r="C24" s="16">
        <v>0</v>
      </c>
      <c r="D24" s="23">
        <f>(Tabela134[[#This Row],[Total de acolhidos há mais de 30 dias, considerando 31/07]]-Tabela134[[#This Row],[Total de acollhidos há mais de 30 dias sem CPF, considerando 31/07 ]])/Tabela134[[#This Row],[Total de acolhidos há mais de 30 dias, considerando 31/07]]</f>
        <v>1</v>
      </c>
      <c r="E24" s="6">
        <f t="shared" si="0"/>
        <v>20</v>
      </c>
    </row>
    <row r="25" spans="1:5" x14ac:dyDescent="0.25">
      <c r="A25" s="22" t="s">
        <v>31</v>
      </c>
      <c r="B25" s="16">
        <v>3943</v>
      </c>
      <c r="C25" s="16">
        <v>233</v>
      </c>
      <c r="D25" s="23">
        <f>(Tabela134[[#This Row],[Total de acolhidos há mais de 30 dias, considerando 31/07]]-Tabela134[[#This Row],[Total de acollhidos há mais de 30 dias sem CPF, considerando 31/07 ]])/Tabela134[[#This Row],[Total de acolhidos há mais de 30 dias, considerando 31/07]]</f>
        <v>0.94090793811818407</v>
      </c>
      <c r="E25" s="6">
        <f t="shared" si="0"/>
        <v>20</v>
      </c>
    </row>
    <row r="26" spans="1:5" x14ac:dyDescent="0.25">
      <c r="A26" s="22" t="s">
        <v>32</v>
      </c>
      <c r="B26" s="16">
        <v>1746</v>
      </c>
      <c r="C26" s="16">
        <v>42</v>
      </c>
      <c r="D26" s="23">
        <f>(Tabela134[[#This Row],[Total de acolhidos há mais de 30 dias, considerando 31/07]]-Tabela134[[#This Row],[Total de acollhidos há mais de 30 dias sem CPF, considerando 31/07 ]])/Tabela134[[#This Row],[Total de acolhidos há mais de 30 dias, considerando 31/07]]</f>
        <v>0.97594501718213056</v>
      </c>
      <c r="E26" s="6">
        <f t="shared" si="0"/>
        <v>20</v>
      </c>
    </row>
    <row r="27" spans="1:5" x14ac:dyDescent="0.25">
      <c r="A27" s="22" t="s">
        <v>33</v>
      </c>
      <c r="B27" s="16">
        <v>322</v>
      </c>
      <c r="C27" s="16">
        <v>11</v>
      </c>
      <c r="D27" s="23">
        <f>(Tabela134[[#This Row],[Total de acolhidos há mais de 30 dias, considerando 31/07]]-Tabela134[[#This Row],[Total de acollhidos há mais de 30 dias sem CPF, considerando 31/07 ]])/Tabela134[[#This Row],[Total de acolhidos há mais de 30 dias, considerando 31/07]]</f>
        <v>0.96583850931677018</v>
      </c>
      <c r="E27" s="6">
        <f t="shared" si="0"/>
        <v>20</v>
      </c>
    </row>
    <row r="28" spans="1:5" x14ac:dyDescent="0.25">
      <c r="A28" s="22" t="s">
        <v>34</v>
      </c>
      <c r="B28" s="16">
        <v>9412</v>
      </c>
      <c r="C28" s="16">
        <v>1897</v>
      </c>
      <c r="D28" s="23">
        <f>(Tabela134[[#This Row],[Total de acolhidos há mais de 30 dias, considerando 31/07]]-Tabela134[[#This Row],[Total de acollhidos há mais de 30 dias sem CPF, considerando 31/07 ]])/Tabela134[[#This Row],[Total de acolhidos há mais de 30 dias, considerando 31/07]]</f>
        <v>0.79844878878028047</v>
      </c>
      <c r="E28" s="6">
        <f t="shared" si="0"/>
        <v>0</v>
      </c>
    </row>
    <row r="29" spans="1:5" x14ac:dyDescent="0.25">
      <c r="A29" s="21" t="s">
        <v>35</v>
      </c>
      <c r="B29" s="17">
        <v>124</v>
      </c>
      <c r="C29" s="17">
        <v>8</v>
      </c>
      <c r="D29" s="23">
        <v>0.9</v>
      </c>
      <c r="E29" s="6">
        <f t="shared" si="0"/>
        <v>20</v>
      </c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ACOLHIMENTO -10, X, a)</vt:lpstr>
      <vt:lpstr>PRAZOS - 10, X, b</vt:lpstr>
      <vt:lpstr>CPF - 10, X, 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Autor</dc:creator>
  <cp:keywords/>
  <dc:description/>
  <cp:lastModifiedBy>ISABELY FONTANA DA MOTA</cp:lastModifiedBy>
  <cp:revision/>
  <dcterms:created xsi:type="dcterms:W3CDTF">2022-08-05T18:34:21Z</dcterms:created>
  <dcterms:modified xsi:type="dcterms:W3CDTF">2025-07-08T18:12:58Z</dcterms:modified>
  <cp:category/>
  <cp:contentStatus/>
</cp:coreProperties>
</file>